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13_ncr:1_{B81881D1-1B56-4B45-9001-8C41669D8CCF}" xr6:coauthVersionLast="47" xr6:coauthVersionMax="47" xr10:uidLastSave="{9FECE837-07A5-4125-913A-6F62680E0E28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octubre">#REF!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11" i="130" l="1"/>
  <c r="P211" i="130"/>
  <c r="F303" i="130"/>
  <c r="E303" i="130"/>
  <c r="D303" i="130"/>
  <c r="C303" i="130"/>
  <c r="C212" i="130" l="1"/>
  <c r="F547" i="130" l="1"/>
  <c r="E547" i="130"/>
  <c r="C547" i="130"/>
  <c r="D328" i="130"/>
  <c r="C328" i="130"/>
  <c r="G210" i="130" l="1"/>
  <c r="Y271" i="130" l="1"/>
  <c r="Y272" i="130"/>
  <c r="D272" i="130" s="1"/>
  <c r="Z274" i="130"/>
  <c r="J458" i="130" l="1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57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26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57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26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H303" i="130" l="1"/>
  <c r="G303" i="130"/>
  <c r="C247" i="130"/>
  <c r="D129" i="130" l="1"/>
  <c r="C129" i="130"/>
  <c r="D128" i="130"/>
  <c r="C128" i="130"/>
  <c r="D57" i="130"/>
  <c r="C450" i="130" l="1"/>
  <c r="G366" i="130"/>
  <c r="D366" i="130" l="1"/>
  <c r="C633" i="130" l="1"/>
  <c r="Y273" i="130" l="1"/>
  <c r="M212" i="130" l="1"/>
  <c r="E212" i="130" l="1"/>
  <c r="E247" i="130"/>
  <c r="E528" i="130"/>
  <c r="G200" i="130"/>
  <c r="H200" i="130"/>
  <c r="H210" i="130"/>
  <c r="O210" i="130"/>
  <c r="G211" i="130"/>
  <c r="H211" i="130"/>
  <c r="K212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J450" i="130" l="1"/>
  <c r="J481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C114" i="130" l="1"/>
  <c r="D230" i="130" l="1"/>
  <c r="D633" i="130" l="1"/>
  <c r="C634" i="130" s="1"/>
  <c r="D528" i="130" l="1"/>
  <c r="D542" i="130" l="1"/>
  <c r="D540" i="130"/>
  <c r="D547" i="130" l="1"/>
  <c r="C230" i="130" l="1"/>
  <c r="C271" i="130" l="1"/>
  <c r="C54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1" i="130" l="1"/>
  <c r="D36" i="130"/>
  <c r="D72" i="130"/>
  <c r="D130" i="130"/>
  <c r="D132" i="130"/>
  <c r="D146" i="130"/>
  <c r="D200" i="130"/>
  <c r="D450" i="130"/>
  <c r="E450" i="130" s="1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2" i="130" s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E481" i="130" s="1"/>
  <c r="X162" i="130" l="1"/>
  <c r="Y162" i="130"/>
  <c r="C528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<sst xmlns="http://schemas.openxmlformats.org/spreadsheetml/2006/main" count="3782" uniqueCount="603">
  <si>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</si>
  <si>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</si>
  <si>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</si>
  <si>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</si>
  <si>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</si>
  <si>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</si>
  <si>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</si>
  <si>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</si>
  <si>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</si>
  <si>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</si>
  <si>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</si>
  <si>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</si>
  <si>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</si>
  <si>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</si>
  <si>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</si>
  <si>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</si>
  <si>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</si>
  <si>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</si>
  <si>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</si>
  <si>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</si>
  <si>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</si>
  <si>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</si>
  <si>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</si>
  <si>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</si>
  <si>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</si>
  <si>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</si>
  <si>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</si>
  <si>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</si>
  <si>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</si>
  <si>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</si>
  <si>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</si>
  <si>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</si>
  <si>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</si>
  <si>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</si>
  <si>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</si>
  <si>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</si>
  <si>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</si>
  <si>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</si>
  <si>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</si>
  <si>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</si>
  <si>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</si>
  <si>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</si>
  <si>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</si>
  <si>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</si>
  <si>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</si>
  <si>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</si>
  <si>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</si>
  <si>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</si>
  <si>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</si>
  <si>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</si>
  <si>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</si>
  <si>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</si>
  <si>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</si>
  <si>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</si>
  <si>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</si>
  <si>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</si>
  <si>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</si>
  <si>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</si>
  <si>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</si>
  <si>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</si>
  <si>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</si>
  <si>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</si>
  <si>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</si>
  <si>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</si>
  <si>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</si>
  <si>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</si>
  <si>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</si>
  <si>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</si>
  <si>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</si>
  <si>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</si>
  <si>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</si>
  <si>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</si>
  <si>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</si>
  <si>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</si>
  <si>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</si>
  <si>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</si>
  <si>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</si>
  <si>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</si>
  <si>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</si>
  <si>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</si>
  <si>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</si>
  <si>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</si>
  <si>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</si>
  <si>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</si>
  <si>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</si>
  <si>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</si>
  <si>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</si>
  <si>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</si>
  <si>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</si>
  <si>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</si>
  <si>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</si>
  <si>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</si>
  <si>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</si>
  <si>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</si>
  <si>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</si>
  <si>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</si>
  <si>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</si>
  <si>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</si>
  <si>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</si>
  <si>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</si>
  <si>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</si>
  <si>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</si>
  <si>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</si>
  <si>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</si>
  <si>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</si>
  <si>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</si>
  <si>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</si>
  <si>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</si>
  <si>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</si>
  <si>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</si>
  <si>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</si>
  <si>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</si>
  <si>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</si>
  <si>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</si>
  <si>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</si>
  <si>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</si>
  <si>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</si>
  <si>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</si>
  <si>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</si>
  <si>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</si>
  <si>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</si>
  <si>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</si>
  <si>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</si>
  <si>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</si>
  <si>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</si>
  <si>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</si>
  <si>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</si>
  <si>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</si>
  <si>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</si>
  <si>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</si>
  <si>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</si>
  <si>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</si>
  <si>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</si>
  <si>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</si>
  <si>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</si>
  <si>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</si>
  <si>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</si>
  <si>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</si>
  <si>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</si>
  <si>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</si>
  <si>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</si>
  <si>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</si>
  <si>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</si>
  <si>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</si>
  <si>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</si>
  <si>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</si>
  <si>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</si>
  <si>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</si>
  <si>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</si>
  <si>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</si>
  <si>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</si>
  <si>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</si>
  <si>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</si>
  <si>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</si>
  <si>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</si>
  <si>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</si>
  <si>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</si>
  <si>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</si>
  <si>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</si>
  <si>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</si>
  <si>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</si>
  <si>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</si>
  <si>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</si>
  <si>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</si>
  <si>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</si>
  <si>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</si>
  <si>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</si>
  <si>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</si>
  <si>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</si>
  <si>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</si>
  <si>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</si>
  <si>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</si>
  <si>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</si>
  <si>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</si>
  <si>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</si>
  <si>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</si>
  <si>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</si>
  <si>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</si>
  <si>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</si>
  <si>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</si>
  <si>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</si>
  <si>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</si>
  <si>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</si>
  <si>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</si>
  <si>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</si>
  <si>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</si>
  <si>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</si>
  <si>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</si>
  <si>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</si>
  <si>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</si>
  <si>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</si>
  <si>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</si>
  <si>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</si>
  <si>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</si>
  <si>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</si>
  <si>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</si>
  <si>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</si>
  <si>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</si>
  <si>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</si>
  <si>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</si>
  <si>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</si>
  <si>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</si>
  <si>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</si>
  <si>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</si>
  <si>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</si>
  <si>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</si>
  <si>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</si>
  <si>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</si>
  <si>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</si>
  <si>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</si>
  <si>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</si>
  <si>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CAÑAS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</si>
  <si>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</si>
  <si>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</si>
  <si>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</si>
  <si>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</si>
  <si>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</si>
  <si>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</si>
  <si>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</si>
  <si>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</si>
  <si>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</si>
  <si>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</si>
  <si>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</si>
  <si>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</si>
  <si>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</si>
  <si>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</si>
  <si>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</si>
  <si>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</si>
  <si>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</si>
  <si>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</si>
  <si>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</si>
  <si>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</si>
  <si>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</si>
  <si>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</si>
  <si>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</si>
  <si>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</si>
  <si>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</si>
  <si>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</si>
  <si>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</si>
  <si>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</si>
  <si>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</si>
  <si>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</si>
  <si>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</si>
  <si>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</si>
  <si>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</si>
  <si>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</si>
  <si>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</si>
  <si>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</si>
  <si>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</si>
  <si>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</si>
  <si>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</si>
  <si>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</si>
  <si>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</si>
  <si>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</si>
  <si>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</si>
  <si>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</si>
  <si>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</si>
  <si>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</si>
  <si>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</si>
  <si>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</si>
  <si>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</si>
  <si>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</si>
  <si>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</si>
  <si>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</si>
  <si>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</si>
  <si>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</si>
  <si>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</si>
  <si>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</si>
  <si>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</si>
  <si>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</si>
  <si>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</si>
  <si>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</si>
  <si>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</si>
  <si>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</si>
  <si>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</si>
  <si>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</si>
  <si>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</si>
  <si>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</si>
  <si>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</si>
  <si>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</si>
  <si>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</si>
  <si>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</si>
  <si>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</si>
  <si>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</si>
  <si>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</si>
  <si>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</si>
  <si>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</si>
  <si>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</si>
  <si>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</si>
  <si>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</si>
  <si>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</si>
  <si>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</si>
  <si>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</si>
  <si>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</si>
  <si>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</si>
  <si>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</si>
  <si>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</si>
  <si>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</si>
  <si>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</si>
  <si>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</si>
  <si>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</si>
  <si>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</si>
  <si>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</si>
  <si>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</si>
  <si>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</si>
  <si>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</si>
  <si>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</si>
  <si>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</si>
  <si>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</si>
  <si>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</si>
  <si>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</si>
  <si>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</si>
  <si>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</si>
  <si>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</si>
  <si>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</si>
  <si>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</si>
  <si>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</si>
  <si>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</si>
  <si>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</si>
  <si>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</si>
  <si>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</si>
  <si>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</si>
  <si>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</si>
  <si>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</si>
  <si>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</si>
  <si>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</si>
  <si>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</si>
  <si>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</si>
  <si>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</si>
  <si>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</si>
  <si>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</si>
  <si>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</si>
  <si>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</si>
  <si>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</si>
  <si>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</si>
  <si>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</si>
  <si>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</si>
  <si>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</si>
  <si>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</si>
  <si>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</si>
  <si>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</si>
  <si>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</si>
  <si>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</si>
  <si>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</si>
  <si>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</si>
  <si>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</si>
  <si>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</si>
  <si>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</si>
  <si>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</si>
  <si>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</si>
  <si>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</si>
  <si>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</si>
  <si>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</si>
  <si>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</si>
  <si>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</si>
  <si>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</si>
  <si>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</si>
  <si>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</si>
  <si>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</si>
  <si>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</si>
  <si>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</si>
  <si>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</si>
  <si>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</si>
  <si>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</si>
  <si>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</si>
  <si>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</si>
  <si>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</si>
  <si>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</si>
  <si>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</si>
  <si>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</si>
  <si>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</si>
  <si>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</si>
  <si>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</si>
  <si>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</si>
  <si>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</si>
  <si>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</si>
  <si>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</si>
  <si>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</si>
  <si>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</si>
  <si>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</si>
  <si>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</si>
  <si>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</si>
  <si>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</si>
  <si>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</si>
  <si>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</si>
  <si>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</si>
  <si>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</si>
  <si>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</si>
  <si>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</si>
  <si>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</si>
  <si>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</si>
  <si>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</si>
  <si>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</si>
  <si>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</si>
  <si>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</si>
  <si>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</si>
  <si>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</si>
  <si>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</si>
  <si>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</si>
  <si>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</si>
  <si>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</si>
  <si>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</si>
  <si>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</si>
  <si>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</si>
  <si>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</si>
  <si>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</si>
  <si>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</si>
  <si>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</si>
  <si>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</si>
  <si>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</si>
  <si>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</si>
  <si>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</si>
  <si>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</si>
  <si>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</si>
  <si>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</si>
  <si>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</si>
  <si>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</si>
  <si>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</si>
  <si>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</si>
  <si>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</si>
  <si>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</si>
  <si>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</si>
  <si>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</si>
  <si>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</si>
  <si>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</si>
  <si>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</si>
  <si>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</si>
  <si>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</si>
  <si>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</si>
  <si>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</si>
  <si>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</si>
  <si>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</si>
  <si>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</si>
  <si>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</si>
  <si>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</si>
  <si>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</si>
  <si>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</si>
  <si>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</si>
  <si>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</si>
  <si>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</si>
  <si>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</si>
  <si>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</si>
  <si>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</si>
  <si>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</si>
  <si>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</si>
  <si>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</si>
  <si>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</si>
  <si>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</si>
  <si>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</si>
  <si>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</si>
  <si>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</si>
  <si>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</si>
  <si>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</si>
  <si>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</si>
  <si>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</si>
  <si>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</si>
  <si>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</si>
  <si>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</si>
  <si>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</si>
  <si>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</si>
  <si>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</si>
  <si>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</si>
  <si>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</si>
  <si>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</si>
  <si>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</si>
  <si>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</si>
  <si>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</si>
  <si>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</si>
  <si>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</si>
  <si>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</si>
  <si>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</si>
  <si>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</si>
  <si>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</si>
  <si>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</si>
  <si>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</si>
  <si>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</si>
  <si>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</si>
  <si>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</si>
  <si>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</si>
  <si>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</si>
  <si>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</si>
  <si>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</si>
  <si>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</si>
  <si>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</si>
  <si>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</si>
  <si>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</si>
  <si>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</si>
  <si>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</si>
  <si>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</si>
  <si>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</si>
  <si>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</si>
  <si>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</si>
  <si>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</si>
  <si>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</si>
  <si>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</si>
  <si>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</si>
  <si>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</si>
  <si>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</si>
  <si>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</si>
  <si>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</si>
  <si>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</si>
  <si>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</si>
  <si>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</si>
  <si>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COT</t>
  </si>
  <si>
    <t>EL GUARCO</t>
  </si>
  <si>
    <t>VUELTA DE JORCO</t>
  </si>
  <si>
    <t>CONCEPCIÓN</t>
  </si>
  <si>
    <t>LA UNIÓN</t>
  </si>
  <si>
    <t>PACAYAS</t>
  </si>
  <si>
    <t>ZARCERO</t>
  </si>
  <si>
    <t>PATARRÁ</t>
  </si>
  <si>
    <t>SANTA ISABEL</t>
  </si>
  <si>
    <t>CHIRRIPÓ</t>
  </si>
  <si>
    <t>LA CRUZ</t>
  </si>
  <si>
    <t>LA AMISTAD</t>
  </si>
  <si>
    <t>LA GARITA</t>
  </si>
  <si>
    <t>PUERTO CORTÉS</t>
  </si>
  <si>
    <t>EL CAIRO</t>
  </si>
  <si>
    <t>SARCHÍ SUR</t>
  </si>
  <si>
    <t>FILADELFIA</t>
  </si>
  <si>
    <t>SARDINAL</t>
  </si>
  <si>
    <t>LA SUIZA</t>
  </si>
  <si>
    <t>MAYO</t>
  </si>
  <si>
    <t>JUNIO</t>
  </si>
  <si>
    <t>DOS RÍOS</t>
  </si>
  <si>
    <t>RÍO BLANCO</t>
  </si>
  <si>
    <t>DIRIÁ</t>
  </si>
  <si>
    <t>PALMICHAL</t>
  </si>
  <si>
    <t xml:space="preserve">15. Bono promedio formalizado en el mes comparado con el mes correspondiente al año anterior. </t>
  </si>
  <si>
    <t>JULIO</t>
  </si>
  <si>
    <t>B.P.D.C.</t>
  </si>
  <si>
    <t>B. N. C. R.</t>
  </si>
  <si>
    <t>B.C.R</t>
  </si>
  <si>
    <t>ASEDEMASA S.A</t>
  </si>
  <si>
    <t>EL TEJAR</t>
  </si>
  <si>
    <t>TAMBOR</t>
  </si>
  <si>
    <t>PÁRAMO</t>
  </si>
  <si>
    <t>SARCHÍ NORTE</t>
  </si>
  <si>
    <t>SÁMARA</t>
  </si>
  <si>
    <t>SANTA EULALIA</t>
  </si>
  <si>
    <t>QUEBRADA GRANDE</t>
  </si>
  <si>
    <t>CHIRA</t>
  </si>
  <si>
    <t>Nota: -Se excluyen los casos anulados para evitar duplicaciones.</t>
  </si>
  <si>
    <t>AGOSTO</t>
  </si>
  <si>
    <t>22. Bonos Postulados por Entidad Autorizada Ordinarios y Art. 59</t>
  </si>
  <si>
    <t>SAN FRANCISCO</t>
  </si>
  <si>
    <t>IPÍS</t>
  </si>
  <si>
    <t xml:space="preserve"> COOPECAJA R.L.</t>
  </si>
  <si>
    <t xml:space="preserve"> COOPEGRECIA R.L.</t>
  </si>
  <si>
    <t xml:space="preserve"> CREDECOOP R.L.</t>
  </si>
  <si>
    <t>Del 01 de Enero al 30 de Setiembre de 2024</t>
  </si>
  <si>
    <t>21. Bonos Formalizados Población LGTBI Por Propósito en el mes de Setiembre de 2024</t>
  </si>
  <si>
    <t>16.24</t>
  </si>
  <si>
    <t>SETIEMBRE</t>
  </si>
  <si>
    <t>POSTULADOS ORDINARIOS  DEL 01/01/2024 AL 30/09/2024</t>
  </si>
  <si>
    <t>POSTULADOS ART 59  DEL 01/01/2024 AL 30/09/2024</t>
  </si>
  <si>
    <t>CARRIZAL</t>
  </si>
  <si>
    <t>ORIENTAL</t>
  </si>
  <si>
    <t>RINCÓN DE SABANILLA</t>
  </si>
  <si>
    <t>GUADALUPE O ARENILLA</t>
  </si>
  <si>
    <t>BELÉN</t>
  </si>
  <si>
    <t>RÍO SEGUNDO</t>
  </si>
  <si>
    <t>NOSARA</t>
  </si>
  <si>
    <t>BELÉN DE NOSARITA</t>
  </si>
  <si>
    <t>HUACAS</t>
  </si>
  <si>
    <t>SAN JORGE</t>
  </si>
  <si>
    <t>LABRADOR</t>
  </si>
  <si>
    <t>TRONADORA</t>
  </si>
  <si>
    <t>CABECERAS</t>
  </si>
  <si>
    <t>SAN ROQUE</t>
  </si>
  <si>
    <t>ZAPOTAL</t>
  </si>
  <si>
    <t>FRAILES</t>
  </si>
  <si>
    <t>VENADO</t>
  </si>
  <si>
    <t>OROSI</t>
  </si>
  <si>
    <t>LLANURAS DEL GASPAR</t>
  </si>
  <si>
    <t>SANTA CECILIA</t>
  </si>
  <si>
    <t>CURRIDABAT</t>
  </si>
  <si>
    <t>TIRRASES</t>
  </si>
  <si>
    <t>SALITRILLOS</t>
  </si>
  <si>
    <t>TAYUTIC</t>
  </si>
  <si>
    <t>GARITA</t>
  </si>
  <si>
    <t>MONTERREY</t>
  </si>
  <si>
    <t>BEJUCO</t>
  </si>
  <si>
    <t>SIERPE</t>
  </si>
  <si>
    <t>VOLIO</t>
  </si>
  <si>
    <t>PALMITOS</t>
  </si>
  <si>
    <t>SANTA ELENA</t>
  </si>
  <si>
    <t>ESPÍRITU SANTO</t>
  </si>
  <si>
    <t>JUAN VIÑAS</t>
  </si>
  <si>
    <t>COLORADO</t>
  </si>
  <si>
    <t>QUITIRRISI</t>
  </si>
  <si>
    <t>01/01/2024 al 30/09/2024</t>
  </si>
  <si>
    <t>01/01/2023 al 30/09/2023</t>
  </si>
  <si>
    <t>Formalizados Setiembre 2024</t>
  </si>
  <si>
    <t>Formalizados Setiembre 2023</t>
  </si>
  <si>
    <t>AL 30 DE SETIEMBRE 2024</t>
  </si>
  <si>
    <t>EMITIDOS DEL 01/01/2024 AL 30/09/2024</t>
  </si>
  <si>
    <t>FORMALIZADOS DEL 01/01/2024 AL 30/09/2024</t>
  </si>
  <si>
    <t>AL 30 DE SETIEMBRE 2023</t>
  </si>
  <si>
    <t>EMITIDOS DEL 01/01/2023 AL 30/09/2023</t>
  </si>
  <si>
    <t>FORMALIZADOS DEL 01/01/2023 AL 30/09/2023</t>
  </si>
  <si>
    <t>Acumulado: del 01/01/2024 al 30/09/2024</t>
  </si>
  <si>
    <t>Acumulado: del 01/01/2023 al 30/09/2023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</si>
</sst>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84" formatCode="&quot;¢&quot;#,##0.00_);\(&quot;¢&quot;#,##0.00\)"/>
    <numFmt numFmtId="191" formatCode="#,##0.0"/>
    <numFmt numFmtId="192" formatCode="_([$€]* #,##0.00_);_([$€]* \(#,##0.00\);_([$€]* &quot;-&quot;??_);_(@_)"/>
    <numFmt numFmtId="193" formatCode="_(* #,##0.00000000_);_(* \(#,##0.00000000\);_(* &quot;-&quot;??_);_(@_)"/>
    <numFmt numFmtId="194" formatCode="#,##0\ \ \ \ \ \ \ \ \ \ \ "/>
    <numFmt numFmtId="195" formatCode="0.00%\ \ \ \ \ \ \ \ \ \ "/>
    <numFmt numFmtId="196" formatCode="_(* #,##0\ \ \ \ \ \ \ \ \ \ \ \ \ \ \ \ ;_(* \(#,##0\);_(* &quot;-&quot;??_);_(@_)"/>
    <numFmt numFmtId="197" formatCode="&quot;¢&quot;#,##0.0\ \ \ ;[Red]\(&quot;¢&quot;#,##0.0\)"/>
    <numFmt numFmtId="199" formatCode="#,##0.0_);[Red]\(#,##0.0\)"/>
    <numFmt numFmtId="200" formatCode="&quot;₡&quot;#,##0.00"/>
    <numFmt numFmtId="201" formatCode="&quot;₡&quot;#,##0.0"/>
    <numFmt numFmtId="204" formatCode="_(* #,##0.00\ \ \ ;_(* \(#,##0.00\);_(* &quot;-&quot;_);_(@_)"/>
    <numFmt numFmtId="205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3" formatCode="_(* #,##0.0000_);_(* \(#,##0.0000\);_(* &quot;-&quot;??_);_(@_)"/>
    <numFmt numFmtId="224" formatCode="#,##0.00\ \ ;[Red]\(#,##0.00\)"/>
    <numFmt numFmtId="227" formatCode="\¢0.00,,"/>
  </numFmts>
  <fonts count="35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63">
    <xf numFmtId="0" fontId="0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4" fillId="0" borderId="0"/>
    <xf numFmtId="0" fontId="264" fillId="0" borderId="0"/>
    <xf numFmtId="0" fontId="264" fillId="0" borderId="0"/>
    <xf numFmtId="0" fontId="263" fillId="0" borderId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266" fillId="0" borderId="0"/>
    <xf numFmtId="192" fontId="266" fillId="0" borderId="0" applyFont="0" applyFill="0" applyBorder="0" applyAlignment="0" applyProtection="0"/>
    <xf numFmtId="169" fontId="266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264" fillId="0" borderId="0"/>
    <xf numFmtId="0" fontId="260" fillId="0" borderId="0"/>
    <xf numFmtId="182" fontId="263" fillId="0" borderId="0" applyFont="0" applyFill="0" applyBorder="0" applyAlignment="0" applyProtection="0"/>
    <xf numFmtId="0" fontId="259" fillId="0" borderId="0"/>
    <xf numFmtId="0" fontId="258" fillId="0" borderId="0"/>
    <xf numFmtId="169" fontId="258" fillId="0" borderId="0" applyFont="0" applyFill="0" applyBorder="0" applyAlignment="0" applyProtection="0"/>
    <xf numFmtId="0" fontId="262" fillId="0" borderId="0"/>
    <xf numFmtId="0" fontId="257" fillId="0" borderId="0"/>
    <xf numFmtId="0" fontId="256" fillId="0" borderId="0"/>
    <xf numFmtId="0" fontId="255" fillId="0" borderId="0"/>
    <xf numFmtId="169" fontId="255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0" fontId="254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3" fillId="0" borderId="0"/>
    <xf numFmtId="192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73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1" fillId="0" borderId="0"/>
    <xf numFmtId="0" fontId="250" fillId="0" borderId="0"/>
    <xf numFmtId="0" fontId="249" fillId="0" borderId="0"/>
    <xf numFmtId="169" fontId="249" fillId="0" borderId="0" applyFont="0" applyFill="0" applyBorder="0" applyAlignment="0" applyProtection="0"/>
    <xf numFmtId="0" fontId="248" fillId="0" borderId="0"/>
    <xf numFmtId="0" fontId="264" fillId="0" borderId="0"/>
    <xf numFmtId="0" fontId="247" fillId="0" borderId="0"/>
    <xf numFmtId="9" fontId="263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0" fontId="244" fillId="0" borderId="0"/>
    <xf numFmtId="0" fontId="263" fillId="0" borderId="0"/>
    <xf numFmtId="0" fontId="274" fillId="0" borderId="0"/>
    <xf numFmtId="0" fontId="243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6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63" fillId="0" borderId="0"/>
    <xf numFmtId="0" fontId="242" fillId="0" borderId="0"/>
    <xf numFmtId="169" fontId="242" fillId="0" borderId="0" applyFont="0" applyFill="0" applyBorder="0" applyAlignment="0" applyProtection="0"/>
    <xf numFmtId="0" fontId="274" fillId="0" borderId="0"/>
    <xf numFmtId="0" fontId="241" fillId="0" borderId="0"/>
    <xf numFmtId="169" fontId="241" fillId="0" borderId="0" applyFont="0" applyFill="0" applyBorder="0" applyAlignment="0" applyProtection="0"/>
    <xf numFmtId="0" fontId="275" fillId="0" borderId="0"/>
    <xf numFmtId="0" fontId="240" fillId="0" borderId="0"/>
    <xf numFmtId="0" fontId="276" fillId="0" borderId="0"/>
    <xf numFmtId="0" fontId="239" fillId="0" borderId="0"/>
    <xf numFmtId="0" fontId="238" fillId="0" borderId="0"/>
    <xf numFmtId="0" fontId="237" fillId="0" borderId="0"/>
    <xf numFmtId="169" fontId="237" fillId="0" borderId="0" applyFont="0" applyFill="0" applyBorder="0" applyAlignment="0" applyProtection="0"/>
    <xf numFmtId="0" fontId="236" fillId="0" borderId="0"/>
    <xf numFmtId="0" fontId="235" fillId="0" borderId="0"/>
    <xf numFmtId="169" fontId="235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63" fillId="0" borderId="0"/>
    <xf numFmtId="0" fontId="235" fillId="0" borderId="0"/>
    <xf numFmtId="169" fontId="235" fillId="0" borderId="0" applyFont="0" applyFill="0" applyBorder="0" applyAlignment="0" applyProtection="0"/>
    <xf numFmtId="0" fontId="263" fillId="0" borderId="0"/>
    <xf numFmtId="0" fontId="235" fillId="0" borderId="0"/>
    <xf numFmtId="0" fontId="263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4" fillId="0" borderId="0"/>
    <xf numFmtId="169" fontId="234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79" fillId="0" borderId="0"/>
    <xf numFmtId="0" fontId="232" fillId="0" borderId="0"/>
    <xf numFmtId="0" fontId="231" fillId="0" borderId="0"/>
    <xf numFmtId="0" fontId="280" fillId="0" borderId="0"/>
    <xf numFmtId="169" fontId="231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63" fillId="0" borderId="0"/>
    <xf numFmtId="0" fontId="230" fillId="0" borderId="0"/>
    <xf numFmtId="0" fontId="230" fillId="0" borderId="0"/>
    <xf numFmtId="0" fontId="263" fillId="0" borderId="0"/>
    <xf numFmtId="169" fontId="23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169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0" fontId="221" fillId="0" borderId="0"/>
    <xf numFmtId="0" fontId="281" fillId="0" borderId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3" borderId="0" applyNumberFormat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5" fillId="0" borderId="0"/>
    <xf numFmtId="169" fontId="215" fillId="0" borderId="0" applyFont="0" applyFill="0" applyBorder="0" applyAlignment="0" applyProtection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6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64" fillId="0" borderId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0" fontId="265" fillId="4" borderId="0" applyNumberFormat="0" applyBorder="0" applyAlignment="0" applyProtection="0"/>
    <xf numFmtId="0" fontId="265" fillId="5" borderId="0" applyNumberFormat="0" applyBorder="0" applyAlignment="0" applyProtection="0"/>
    <xf numFmtId="0" fontId="265" fillId="6" borderId="0" applyNumberFormat="0" applyBorder="0" applyAlignment="0" applyProtection="0"/>
    <xf numFmtId="0" fontId="265" fillId="7" borderId="0" applyNumberFormat="0" applyBorder="0" applyAlignment="0" applyProtection="0"/>
    <xf numFmtId="0" fontId="265" fillId="8" borderId="0" applyNumberFormat="0" applyBorder="0" applyAlignment="0" applyProtection="0"/>
    <xf numFmtId="0" fontId="265" fillId="9" borderId="0" applyNumberFormat="0" applyBorder="0" applyAlignment="0" applyProtection="0"/>
    <xf numFmtId="0" fontId="265" fillId="10" borderId="0" applyNumberFormat="0" applyBorder="0" applyAlignment="0" applyProtection="0"/>
    <xf numFmtId="0" fontId="265" fillId="11" borderId="0" applyNumberFormat="0" applyBorder="0" applyAlignment="0" applyProtection="0"/>
    <xf numFmtId="0" fontId="265" fillId="6" borderId="0" applyNumberFormat="0" applyBorder="0" applyAlignment="0" applyProtection="0"/>
    <xf numFmtId="0" fontId="265" fillId="9" borderId="0" applyNumberFormat="0" applyBorder="0" applyAlignment="0" applyProtection="0"/>
    <xf numFmtId="0" fontId="265" fillId="12" borderId="0" applyNumberFormat="0" applyBorder="0" applyAlignment="0" applyProtection="0"/>
    <xf numFmtId="0" fontId="282" fillId="13" borderId="0" applyNumberFormat="0" applyBorder="0" applyAlignment="0" applyProtection="0"/>
    <xf numFmtId="0" fontId="282" fillId="10" borderId="0" applyNumberFormat="0" applyBorder="0" applyAlignment="0" applyProtection="0"/>
    <xf numFmtId="0" fontId="282" fillId="11" borderId="0" applyNumberFormat="0" applyBorder="0" applyAlignment="0" applyProtection="0"/>
    <xf numFmtId="0" fontId="282" fillId="14" borderId="0" applyNumberFormat="0" applyBorder="0" applyAlignment="0" applyProtection="0"/>
    <xf numFmtId="0" fontId="282" fillId="15" borderId="0" applyNumberFormat="0" applyBorder="0" applyAlignment="0" applyProtection="0"/>
    <xf numFmtId="0" fontId="282" fillId="16" borderId="0" applyNumberFormat="0" applyBorder="0" applyAlignment="0" applyProtection="0"/>
    <xf numFmtId="0" fontId="283" fillId="17" borderId="0" applyNumberFormat="0" applyBorder="0" applyAlignment="0" applyProtection="0"/>
    <xf numFmtId="0" fontId="284" fillId="18" borderId="18" applyNumberFormat="0" applyAlignment="0" applyProtection="0"/>
    <xf numFmtId="0" fontId="285" fillId="19" borderId="19" applyNumberFormat="0" applyAlignment="0" applyProtection="0"/>
    <xf numFmtId="0" fontId="286" fillId="0" borderId="20" applyNumberFormat="0" applyFill="0" applyAlignment="0" applyProtection="0"/>
    <xf numFmtId="0" fontId="287" fillId="0" borderId="0" applyNumberFormat="0" applyFill="0" applyBorder="0" applyAlignment="0" applyProtection="0"/>
    <xf numFmtId="0" fontId="282" fillId="20" borderId="0" applyNumberFormat="0" applyBorder="0" applyAlignment="0" applyProtection="0"/>
    <xf numFmtId="0" fontId="282" fillId="21" borderId="0" applyNumberFormat="0" applyBorder="0" applyAlignment="0" applyProtection="0"/>
    <xf numFmtId="0" fontId="282" fillId="22" borderId="0" applyNumberFormat="0" applyBorder="0" applyAlignment="0" applyProtection="0"/>
    <xf numFmtId="0" fontId="282" fillId="14" borderId="0" applyNumberFormat="0" applyBorder="0" applyAlignment="0" applyProtection="0"/>
    <xf numFmtId="0" fontId="282" fillId="15" borderId="0" applyNumberFormat="0" applyBorder="0" applyAlignment="0" applyProtection="0"/>
    <xf numFmtId="0" fontId="282" fillId="23" borderId="0" applyNumberFormat="0" applyBorder="0" applyAlignment="0" applyProtection="0"/>
    <xf numFmtId="0" fontId="288" fillId="8" borderId="18" applyNumberFormat="0" applyAlignment="0" applyProtection="0"/>
    <xf numFmtId="0" fontId="289" fillId="5" borderId="0" applyNumberFormat="0" applyBorder="0" applyAlignment="0" applyProtection="0"/>
    <xf numFmtId="0" fontId="290" fillId="24" borderId="0" applyNumberFormat="0" applyBorder="0" applyAlignment="0" applyProtection="0"/>
    <xf numFmtId="0" fontId="263" fillId="25" borderId="17" applyNumberFormat="0" applyFont="0" applyAlignment="0" applyProtection="0"/>
    <xf numFmtId="0" fontId="291" fillId="18" borderId="21" applyNumberFormat="0" applyAlignment="0" applyProtection="0"/>
    <xf numFmtId="0" fontId="292" fillId="0" borderId="0" applyNumberFormat="0" applyFill="0" applyBorder="0" applyAlignment="0" applyProtection="0"/>
    <xf numFmtId="0" fontId="293" fillId="0" borderId="0" applyNumberFormat="0" applyFill="0" applyBorder="0" applyAlignment="0" applyProtection="0"/>
    <xf numFmtId="0" fontId="294" fillId="0" borderId="22" applyNumberFormat="0" applyFill="0" applyAlignment="0" applyProtection="0"/>
    <xf numFmtId="0" fontId="295" fillId="0" borderId="23" applyNumberFormat="0" applyFill="0" applyAlignment="0" applyProtection="0"/>
    <xf numFmtId="0" fontId="287" fillId="0" borderId="24" applyNumberFormat="0" applyFill="0" applyAlignment="0" applyProtection="0"/>
    <xf numFmtId="0" fontId="296" fillId="0" borderId="0" applyNumberFormat="0" applyFill="0" applyBorder="0" applyAlignment="0" applyProtection="0"/>
    <xf numFmtId="0" fontId="297" fillId="0" borderId="25" applyNumberFormat="0" applyFill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298" fillId="0" borderId="0"/>
    <xf numFmtId="169" fontId="298" fillId="0" borderId="0" applyFont="0" applyFill="0" applyBorder="0" applyAlignment="0" applyProtection="0"/>
    <xf numFmtId="0" fontId="191" fillId="0" borderId="0"/>
    <xf numFmtId="0" fontId="191" fillId="0" borderId="0"/>
    <xf numFmtId="9" fontId="298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64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64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0" fontId="299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6" fillId="0" borderId="0"/>
    <xf numFmtId="0" fontId="300" fillId="0" borderId="0"/>
    <xf numFmtId="0" fontId="176" fillId="0" borderId="0"/>
    <xf numFmtId="0" fontId="175" fillId="0" borderId="0"/>
    <xf numFmtId="169" fontId="175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263" fillId="25" borderId="27" applyNumberFormat="0" applyFont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175" fillId="0" borderId="0"/>
    <xf numFmtId="0" fontId="175" fillId="0" borderId="0"/>
    <xf numFmtId="9" fontId="263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263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263" fillId="0" borderId="0"/>
    <xf numFmtId="0" fontId="175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302" fillId="0" borderId="0" applyFont="0" applyFill="0" applyBorder="0" applyAlignment="0" applyProtection="0"/>
    <xf numFmtId="169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41" fontId="262" fillId="0" borderId="0" applyFont="0" applyFill="0" applyBorder="0" applyAlignment="0" applyProtection="0"/>
    <xf numFmtId="0" fontId="174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263" fillId="25" borderId="31" applyNumberFormat="0" applyFont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263" fillId="25" borderId="31" applyNumberFormat="0" applyFont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263" fillId="0" borderId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41" fontId="262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41" fontId="262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262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306" fillId="0" borderId="0" applyNumberFormat="0" applyFill="0" applyBorder="0" applyAlignment="0" applyProtection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68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264" fillId="0" borderId="0"/>
    <xf numFmtId="0" fontId="264" fillId="0" borderId="0"/>
    <xf numFmtId="0" fontId="264" fillId="0" borderId="0"/>
    <xf numFmtId="0" fontId="166" fillId="0" borderId="0"/>
    <xf numFmtId="0" fontId="166" fillId="0" borderId="0"/>
    <xf numFmtId="0" fontId="264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264" fillId="0" borderId="0"/>
    <xf numFmtId="0" fontId="166" fillId="3" borderId="0" applyNumberFormat="0" applyBorder="0" applyAlignment="0" applyProtection="0"/>
    <xf numFmtId="0" fontId="165" fillId="0" borderId="0"/>
    <xf numFmtId="0" fontId="164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2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59" fillId="3" borderId="0" applyNumberFormat="0" applyBorder="0" applyAlignment="0" applyProtection="0"/>
    <xf numFmtId="0" fontId="159" fillId="0" borderId="0"/>
    <xf numFmtId="0" fontId="265" fillId="17" borderId="0" applyNumberFormat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264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308" fillId="0" borderId="0"/>
    <xf numFmtId="0" fontId="155" fillId="0" borderId="0"/>
    <xf numFmtId="0" fontId="26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310" fillId="0" borderId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313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264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0" fontId="141" fillId="0" borderId="0"/>
    <xf numFmtId="169" fontId="141" fillId="0" borderId="0" applyFont="0" applyFill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284" fillId="18" borderId="37" applyNumberFormat="0" applyAlignment="0" applyProtection="0"/>
    <xf numFmtId="0" fontId="288" fillId="8" borderId="37" applyNumberFormat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291" fillId="18" borderId="38" applyNumberFormat="0" applyAlignment="0" applyProtection="0"/>
    <xf numFmtId="169" fontId="141" fillId="0" borderId="0" applyFont="0" applyFill="0" applyBorder="0" applyAlignment="0" applyProtection="0"/>
    <xf numFmtId="0" fontId="297" fillId="0" borderId="39" applyNumberFormat="0" applyFill="0" applyAlignment="0" applyProtection="0"/>
    <xf numFmtId="169" fontId="141" fillId="0" borderId="0" applyFont="0" applyFill="0" applyBorder="0" applyAlignment="0" applyProtection="0"/>
    <xf numFmtId="0" fontId="140" fillId="0" borderId="0"/>
    <xf numFmtId="169" fontId="140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140" fillId="3" borderId="0" applyNumberFormat="0" applyBorder="0" applyAlignment="0" applyProtection="0"/>
    <xf numFmtId="0" fontId="263" fillId="25" borderId="34" applyNumberFormat="0" applyFont="0" applyAlignment="0" applyProtection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264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9" fontId="263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320" fillId="0" borderId="0"/>
    <xf numFmtId="0" fontId="128" fillId="0" borderId="0"/>
    <xf numFmtId="169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321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26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3" fillId="0" borderId="0"/>
    <xf numFmtId="0" fontId="123" fillId="0" borderId="0"/>
    <xf numFmtId="0" fontId="123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327" fillId="0" borderId="0"/>
    <xf numFmtId="0" fontId="327" fillId="0" borderId="0"/>
    <xf numFmtId="169" fontId="122" fillId="0" borderId="0" applyFont="0" applyFill="0" applyBorder="0" applyAlignment="0" applyProtection="0"/>
    <xf numFmtId="0" fontId="122" fillId="0" borderId="0"/>
    <xf numFmtId="169" fontId="121" fillId="0" borderId="0" applyFont="0" applyFill="0" applyBorder="0" applyAlignment="0" applyProtection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119" fillId="0" borderId="0"/>
    <xf numFmtId="0" fontId="118" fillId="0" borderId="0"/>
    <xf numFmtId="0" fontId="118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262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169" fontId="336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37" fillId="0" borderId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207" fontId="338" fillId="0" borderId="0" applyFont="0" applyFill="0" applyBorder="0" applyAlignment="0" applyProtection="0"/>
    <xf numFmtId="192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263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263" fillId="0" borderId="0"/>
    <xf numFmtId="0" fontId="114" fillId="0" borderId="0"/>
    <xf numFmtId="0" fontId="263" fillId="0" borderId="0"/>
    <xf numFmtId="0" fontId="263" fillId="0" borderId="0"/>
    <xf numFmtId="0" fontId="263" fillId="0" borderId="0"/>
    <xf numFmtId="0" fontId="264" fillId="0" borderId="0"/>
    <xf numFmtId="0" fontId="263" fillId="0" borderId="0"/>
    <xf numFmtId="9" fontId="338" fillId="0" borderId="0" applyFont="0" applyFill="0" applyBorder="0" applyAlignment="0" applyProtection="0"/>
    <xf numFmtId="0" fontId="264" fillId="0" borderId="0"/>
    <xf numFmtId="0" fontId="339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208" fontId="263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263" fillId="0" borderId="0"/>
    <xf numFmtId="0" fontId="110" fillId="0" borderId="0"/>
    <xf numFmtId="0" fontId="263" fillId="0" borderId="0"/>
    <xf numFmtId="9" fontId="110" fillId="0" borderId="0" applyFont="0" applyFill="0" applyBorder="0" applyAlignment="0" applyProtection="0"/>
    <xf numFmtId="169" fontId="110" fillId="0" borderId="0" applyFont="0" applyFill="0" applyBorder="0" applyAlignment="0" applyProtection="0"/>
    <xf numFmtId="0" fontId="109" fillId="0" borderId="0"/>
    <xf numFmtId="16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8" fillId="0" borderId="0" applyFont="0" applyFill="0" applyBorder="0" applyAlignment="0" applyProtection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264" fillId="0" borderId="0"/>
    <xf numFmtId="0" fontId="343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0" fontId="263" fillId="0" borderId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5" fillId="0" borderId="0"/>
    <xf numFmtId="169" fontId="95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263" fillId="0" borderId="0"/>
    <xf numFmtId="0" fontId="90" fillId="0" borderId="0"/>
    <xf numFmtId="43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9" fontId="86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9" fontId="85" fillId="0" borderId="0" applyFont="0" applyFill="0" applyBorder="0" applyAlignment="0" applyProtection="0"/>
    <xf numFmtId="0" fontId="84" fillId="0" borderId="0"/>
    <xf numFmtId="9" fontId="84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7" fillId="0" borderId="0"/>
    <xf numFmtId="16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346" fillId="0" borderId="0"/>
    <xf numFmtId="169" fontId="346" fillId="0" borderId="0" applyFont="0" applyFill="0" applyBorder="0" applyAlignment="0" applyProtection="0"/>
    <xf numFmtId="0" fontId="74" fillId="0" borderId="0"/>
    <xf numFmtId="9" fontId="346" fillId="0" borderId="0" applyFont="0" applyFill="0" applyBorder="0" applyAlignment="0" applyProtection="0"/>
    <xf numFmtId="16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9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68" fontId="71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70" fillId="0" borderId="0"/>
    <xf numFmtId="9" fontId="263" fillId="0" borderId="0" applyFont="0" applyFill="0" applyBorder="0" applyAlignment="0" applyProtection="0"/>
    <xf numFmtId="43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9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9" fontId="65" fillId="0" borderId="0" applyFont="0" applyFill="0" applyBorder="0" applyAlignment="0" applyProtection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351" fillId="0" borderId="0"/>
    <xf numFmtId="169" fontId="351" fillId="0" borderId="0" applyFont="0" applyFill="0" applyBorder="0" applyAlignment="0" applyProtection="0"/>
    <xf numFmtId="9" fontId="351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164" fontId="63" fillId="0" borderId="0" applyFont="0" applyFill="0" applyBorder="0" applyAlignment="0" applyProtection="0"/>
    <xf numFmtId="43" fontId="2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9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5" fillId="0" borderId="0"/>
    <xf numFmtId="0" fontId="55" fillId="0" borderId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8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351" fillId="0" borderId="0" applyFont="0" applyFill="0" applyBorder="0" applyAlignment="0" applyProtection="0"/>
    <xf numFmtId="43" fontId="263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169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0" fontId="351" fillId="0" borderId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1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43" fontId="26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6" fillId="0" borderId="0"/>
    <xf numFmtId="169" fontId="356" fillId="0" borderId="0" applyFont="0" applyFill="0" applyBorder="0" applyAlignment="0" applyProtection="0"/>
    <xf numFmtId="9" fontId="356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0" fontId="6" fillId="0" borderId="0"/>
    <xf numFmtId="0" fontId="4" fillId="0" borderId="0"/>
    <xf numFmtId="16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2" fillId="0" borderId="0"/>
    <xf numFmtId="169" fontId="2" fillId="0" borderId="0" applyFont="0" applyFill="0" applyBorder="0" applyAlignment="0" applyProtection="0"/>
    <xf numFmtId="0" fontId="357" fillId="0" borderId="0"/>
    <xf numFmtId="169" fontId="357" fillId="0" borderId="0" applyFont="0" applyFill="0" applyBorder="0" applyAlignment="0" applyProtection="0"/>
    <xf numFmtId="9" fontId="357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780">
    <xf numFmtId="0" fontId="0" fillId="0" borderId="0" xfId="0"/>
    <xf numFmtId="0" fontId="269" fillId="0" borderId="0" xfId="0" applyFont="1" applyAlignment="1">
      <alignment horizontal="centerContinuous" vertical="center"/>
    </xf>
    <xf numFmtId="0" fontId="270" fillId="0" borderId="0" xfId="0" applyFont="1" applyAlignment="1">
      <alignment vertical="center"/>
    </xf>
    <xf numFmtId="0" fontId="269" fillId="0" borderId="0" xfId="0" applyFont="1" applyAlignment="1">
      <alignment horizontal="center" vertical="center"/>
    </xf>
    <xf numFmtId="0" fontId="269" fillId="0" borderId="0" xfId="0" applyFont="1" applyAlignment="1">
      <alignment horizontal="right" vertical="center" wrapText="1"/>
    </xf>
    <xf numFmtId="4" fontId="269" fillId="0" borderId="0" xfId="0" applyNumberFormat="1" applyFont="1" applyAlignment="1">
      <alignment vertical="center"/>
    </xf>
    <xf numFmtId="168" fontId="269" fillId="0" borderId="0" xfId="0" applyNumberFormat="1" applyFont="1" applyAlignment="1">
      <alignment vertical="center"/>
    </xf>
    <xf numFmtId="174" fontId="269" fillId="0" borderId="0" xfId="0" applyNumberFormat="1" applyFont="1" applyAlignment="1">
      <alignment vertical="center"/>
    </xf>
    <xf numFmtId="4" fontId="269" fillId="0" borderId="0" xfId="7" applyNumberFormat="1" applyFont="1" applyFill="1" applyBorder="1" applyAlignment="1">
      <alignment vertical="center"/>
    </xf>
    <xf numFmtId="174" fontId="269" fillId="0" borderId="0" xfId="0" applyNumberFormat="1" applyFont="1" applyAlignment="1">
      <alignment horizontal="center" vertical="center"/>
    </xf>
    <xf numFmtId="49" fontId="269" fillId="0" borderId="0" xfId="0" applyNumberFormat="1" applyFont="1" applyAlignment="1">
      <alignment horizontal="centerContinuous" vertical="center"/>
    </xf>
    <xf numFmtId="176" fontId="269" fillId="0" borderId="0" xfId="0" applyNumberFormat="1" applyFont="1" applyAlignment="1">
      <alignment vertical="center"/>
    </xf>
    <xf numFmtId="0" fontId="269" fillId="0" borderId="0" xfId="6" applyFont="1" applyAlignment="1">
      <alignment vertical="center"/>
    </xf>
    <xf numFmtId="0" fontId="269" fillId="0" borderId="0" xfId="0" applyFont="1" applyAlignment="1">
      <alignment horizontal="left" vertical="center"/>
    </xf>
    <xf numFmtId="0" fontId="269" fillId="0" borderId="0" xfId="0" applyFont="1" applyAlignment="1">
      <alignment horizontal="left" vertical="center" wrapText="1"/>
    </xf>
    <xf numFmtId="176" fontId="277" fillId="0" borderId="0" xfId="0" applyNumberFormat="1" applyFont="1" applyAlignment="1">
      <alignment vertical="center"/>
    </xf>
    <xf numFmtId="49" fontId="269" fillId="0" borderId="0" xfId="0" applyNumberFormat="1" applyFont="1" applyAlignment="1">
      <alignment vertical="center"/>
    </xf>
    <xf numFmtId="170" fontId="269" fillId="0" borderId="0" xfId="1" applyNumberFormat="1" applyFont="1" applyFill="1" applyAlignment="1">
      <alignment vertical="center"/>
    </xf>
    <xf numFmtId="10" fontId="269" fillId="0" borderId="0" xfId="2" applyNumberFormat="1" applyFont="1" applyFill="1" applyAlignment="1">
      <alignment vertical="center"/>
    </xf>
    <xf numFmtId="173" fontId="269" fillId="0" borderId="0" xfId="0" applyNumberFormat="1" applyFont="1" applyAlignment="1">
      <alignment vertical="center"/>
    </xf>
    <xf numFmtId="0" fontId="269" fillId="0" borderId="0" xfId="0" applyFont="1" applyAlignment="1">
      <alignment vertical="center"/>
    </xf>
    <xf numFmtId="169" fontId="269" fillId="0" borderId="0" xfId="1" applyFont="1" applyFill="1" applyBorder="1" applyAlignment="1">
      <alignment horizontal="right" vertical="center" wrapText="1"/>
    </xf>
    <xf numFmtId="180" fontId="269" fillId="0" borderId="0" xfId="0" applyNumberFormat="1" applyFont="1" applyAlignment="1">
      <alignment vertical="center"/>
    </xf>
    <xf numFmtId="169" fontId="269" fillId="0" borderId="0" xfId="1" applyFont="1" applyFill="1" applyAlignment="1">
      <alignment vertical="center"/>
    </xf>
    <xf numFmtId="169" fontId="269" fillId="0" borderId="0" xfId="1" applyFont="1" applyFill="1" applyBorder="1" applyAlignment="1">
      <alignment vertical="center"/>
    </xf>
    <xf numFmtId="169" fontId="269" fillId="0" borderId="0" xfId="0" applyNumberFormat="1" applyFont="1" applyAlignment="1">
      <alignment vertical="center"/>
    </xf>
    <xf numFmtId="0" fontId="277" fillId="0" borderId="0" xfId="0" applyFont="1" applyAlignment="1">
      <alignment vertical="center"/>
    </xf>
    <xf numFmtId="49" fontId="277" fillId="0" borderId="0" xfId="0" applyNumberFormat="1" applyFont="1" applyAlignment="1">
      <alignment vertical="center"/>
    </xf>
    <xf numFmtId="0" fontId="277" fillId="0" borderId="0" xfId="0" applyFont="1" applyAlignment="1">
      <alignment horizontal="center" vertical="center"/>
    </xf>
    <xf numFmtId="170" fontId="269" fillId="0" borderId="0" xfId="1" applyNumberFormat="1" applyFont="1" applyFill="1" applyBorder="1" applyAlignment="1">
      <alignment vertical="center"/>
    </xf>
    <xf numFmtId="0" fontId="269" fillId="0" borderId="0" xfId="0" applyFont="1" applyAlignment="1">
      <alignment vertical="center" wrapText="1"/>
    </xf>
    <xf numFmtId="4" fontId="269" fillId="0" borderId="0" xfId="0" applyNumberFormat="1" applyFont="1" applyAlignment="1">
      <alignment horizontal="center" vertical="center"/>
    </xf>
    <xf numFmtId="177" fontId="269" fillId="0" borderId="0" xfId="0" applyNumberFormat="1" applyFont="1" applyAlignment="1">
      <alignment horizontal="left" vertical="center"/>
    </xf>
    <xf numFmtId="3" fontId="277" fillId="0" borderId="0" xfId="1" applyNumberFormat="1" applyFont="1" applyFill="1" applyBorder="1" applyAlignment="1">
      <alignment horizontal="left" vertical="center" wrapText="1"/>
    </xf>
    <xf numFmtId="0" fontId="277" fillId="0" borderId="1" xfId="0" applyFont="1" applyBorder="1" applyAlignment="1">
      <alignment horizontal="centerContinuous" vertical="center"/>
    </xf>
    <xf numFmtId="49" fontId="269" fillId="0" borderId="0" xfId="0" applyNumberFormat="1" applyFont="1" applyAlignment="1">
      <alignment horizontal="center" vertical="center" wrapText="1"/>
    </xf>
    <xf numFmtId="0" fontId="277" fillId="0" borderId="1" xfId="0" applyFont="1" applyBorder="1" applyAlignment="1">
      <alignment horizontal="center" vertical="center" wrapText="1"/>
    </xf>
    <xf numFmtId="0" fontId="269" fillId="0" borderId="0" xfId="0" applyFont="1" applyAlignment="1">
      <alignment horizontal="center" vertical="center" wrapText="1"/>
    </xf>
    <xf numFmtId="178" fontId="269" fillId="0" borderId="0" xfId="0" applyNumberFormat="1" applyFont="1" applyAlignment="1">
      <alignment horizontal="center" vertical="center"/>
    </xf>
    <xf numFmtId="0" fontId="269" fillId="0" borderId="0" xfId="0" applyFont="1"/>
    <xf numFmtId="196" fontId="269" fillId="0" borderId="0" xfId="7" applyNumberFormat="1" applyFont="1" applyFill="1" applyAlignment="1">
      <alignment vertical="center" wrapText="1"/>
    </xf>
    <xf numFmtId="49" fontId="269" fillId="0" borderId="0" xfId="0" applyNumberFormat="1" applyFont="1" applyAlignment="1">
      <alignment vertical="center" wrapText="1"/>
    </xf>
    <xf numFmtId="173" fontId="269" fillId="0" borderId="0" xfId="0" applyNumberFormat="1" applyFont="1" applyAlignment="1">
      <alignment horizontal="center" vertical="center" wrapText="1"/>
    </xf>
    <xf numFmtId="177" fontId="269" fillId="0" borderId="0" xfId="0" applyNumberFormat="1" applyFont="1" applyAlignment="1">
      <alignment horizontal="center" vertical="center" wrapText="1"/>
    </xf>
    <xf numFmtId="169" fontId="269" fillId="0" borderId="0" xfId="1" applyFont="1" applyFill="1" applyAlignment="1">
      <alignment horizontal="center" vertical="center" wrapText="1"/>
    </xf>
    <xf numFmtId="173" fontId="269" fillId="0" borderId="0" xfId="0" applyNumberFormat="1" applyFont="1" applyAlignment="1">
      <alignment horizontal="center" vertical="center"/>
    </xf>
    <xf numFmtId="49" fontId="277" fillId="0" borderId="0" xfId="0" applyNumberFormat="1" applyFont="1" applyAlignment="1">
      <alignment horizontal="center" vertical="center" wrapText="1"/>
    </xf>
    <xf numFmtId="170" fontId="269" fillId="0" borderId="0" xfId="1" applyNumberFormat="1" applyFont="1" applyFill="1" applyAlignment="1">
      <alignment horizontal="center" vertical="center" wrapText="1"/>
    </xf>
    <xf numFmtId="49" fontId="269" fillId="0" borderId="0" xfId="0" applyNumberFormat="1" applyFont="1" applyAlignment="1">
      <alignment horizontal="center" vertical="center"/>
    </xf>
    <xf numFmtId="168" fontId="269" fillId="0" borderId="0" xfId="0" applyNumberFormat="1" applyFont="1" applyAlignment="1">
      <alignment horizontal="center" vertical="center"/>
    </xf>
    <xf numFmtId="0" fontId="277" fillId="0" borderId="0" xfId="0" applyFont="1" applyAlignment="1">
      <alignment horizontal="center" vertical="center" wrapText="1"/>
    </xf>
    <xf numFmtId="0" fontId="301" fillId="0" borderId="0" xfId="6" applyFont="1" applyAlignment="1">
      <alignment vertical="center" wrapText="1"/>
    </xf>
    <xf numFmtId="4" fontId="277" fillId="0" borderId="0" xfId="0" applyNumberFormat="1" applyFont="1" applyAlignment="1">
      <alignment vertical="center"/>
    </xf>
    <xf numFmtId="4" fontId="269" fillId="0" borderId="0" xfId="0" applyNumberFormat="1" applyFont="1" applyAlignment="1">
      <alignment vertical="center" wrapText="1"/>
    </xf>
    <xf numFmtId="4" fontId="277" fillId="0" borderId="0" xfId="0" applyNumberFormat="1" applyFont="1" applyAlignment="1">
      <alignment horizontal="center" vertical="center"/>
    </xf>
    <xf numFmtId="0" fontId="269" fillId="0" borderId="0" xfId="0" applyFont="1" applyProtection="1">
      <protection hidden="1"/>
    </xf>
    <xf numFmtId="0" fontId="269" fillId="0" borderId="32" xfId="0" applyFont="1" applyBorder="1"/>
    <xf numFmtId="173" fontId="269" fillId="0" borderId="0" xfId="28" applyNumberFormat="1" applyFont="1" applyAlignment="1">
      <alignment horizontal="center" vertical="center" wrapText="1"/>
    </xf>
    <xf numFmtId="200" fontId="269" fillId="0" borderId="0" xfId="1" applyNumberFormat="1" applyFont="1" applyFill="1" applyAlignment="1">
      <alignment vertical="center"/>
    </xf>
    <xf numFmtId="196" fontId="269" fillId="0" borderId="0" xfId="0" applyNumberFormat="1" applyFont="1" applyAlignment="1">
      <alignment horizontal="center" vertical="center"/>
    </xf>
    <xf numFmtId="199" fontId="269" fillId="0" borderId="0" xfId="0" applyNumberFormat="1" applyFont="1" applyAlignment="1">
      <alignment vertical="center"/>
    </xf>
    <xf numFmtId="169" fontId="269" fillId="0" borderId="0" xfId="1" applyFont="1" applyFill="1" applyAlignment="1">
      <alignment horizontal="centerContinuous" vertical="center"/>
    </xf>
    <xf numFmtId="193" fontId="269" fillId="0" borderId="0" xfId="1" applyNumberFormat="1" applyFont="1" applyFill="1" applyAlignment="1">
      <alignment vertical="center"/>
    </xf>
    <xf numFmtId="174" fontId="269" fillId="0" borderId="0" xfId="2" applyNumberFormat="1" applyFont="1" applyFill="1" applyAlignment="1">
      <alignment horizontal="left" vertical="center"/>
    </xf>
    <xf numFmtId="196" fontId="269" fillId="0" borderId="0" xfId="0" applyNumberFormat="1" applyFont="1" applyAlignment="1">
      <alignment horizontal="left" vertical="center"/>
    </xf>
    <xf numFmtId="9" fontId="269" fillId="0" borderId="0" xfId="2" applyFont="1" applyFill="1" applyAlignment="1">
      <alignment vertical="center"/>
    </xf>
    <xf numFmtId="3" fontId="269" fillId="0" borderId="0" xfId="6" applyNumberFormat="1" applyFont="1" applyAlignment="1">
      <alignment horizontal="left" vertical="center"/>
    </xf>
    <xf numFmtId="177" fontId="269" fillId="0" borderId="0" xfId="0" applyNumberFormat="1" applyFont="1" applyAlignment="1">
      <alignment vertical="center"/>
    </xf>
    <xf numFmtId="3" fontId="269" fillId="0" borderId="0" xfId="0" applyNumberFormat="1" applyFont="1" applyAlignment="1">
      <alignment horizontal="left" vertical="center"/>
    </xf>
    <xf numFmtId="2" fontId="269" fillId="0" borderId="0" xfId="0" applyNumberFormat="1" applyFont="1" applyAlignment="1">
      <alignment vertical="center"/>
    </xf>
    <xf numFmtId="169" fontId="269" fillId="0" borderId="0" xfId="1" applyFont="1" applyFill="1" applyAlignment="1">
      <alignment vertical="center" wrapText="1"/>
    </xf>
    <xf numFmtId="1" fontId="269" fillId="0" borderId="0" xfId="0" applyNumberFormat="1" applyFont="1" applyAlignment="1">
      <alignment vertical="center"/>
    </xf>
    <xf numFmtId="0" fontId="277" fillId="0" borderId="0" xfId="0" applyFont="1" applyAlignment="1">
      <alignment horizontal="right" vertical="center"/>
    </xf>
    <xf numFmtId="169" fontId="277" fillId="0" borderId="0" xfId="1" applyFont="1" applyFill="1" applyBorder="1" applyAlignment="1">
      <alignment vertical="center"/>
    </xf>
    <xf numFmtId="169" fontId="269" fillId="0" borderId="0" xfId="0" applyNumberFormat="1" applyFont="1" applyAlignment="1">
      <alignment horizontal="center" vertical="center"/>
    </xf>
    <xf numFmtId="169" fontId="269" fillId="0" borderId="0" xfId="0" applyNumberFormat="1" applyFont="1" applyAlignment="1">
      <alignment horizontal="left" vertical="center"/>
    </xf>
    <xf numFmtId="2" fontId="269" fillId="0" borderId="0" xfId="0" applyNumberFormat="1" applyFont="1" applyAlignment="1">
      <alignment horizontal="left" vertical="center" indent="3"/>
    </xf>
    <xf numFmtId="170" fontId="269" fillId="0" borderId="0" xfId="1" applyNumberFormat="1" applyFont="1" applyFill="1" applyAlignment="1">
      <alignment horizontal="center" vertical="center"/>
    </xf>
    <xf numFmtId="181" fontId="269" fillId="0" borderId="0" xfId="0" applyNumberFormat="1" applyFont="1" applyAlignment="1">
      <alignment vertical="center"/>
    </xf>
    <xf numFmtId="168" fontId="269" fillId="0" borderId="0" xfId="0" applyNumberFormat="1" applyFont="1" applyAlignment="1">
      <alignment horizontal="center" vertical="center" wrapText="1"/>
    </xf>
    <xf numFmtId="173" fontId="277" fillId="0" borderId="0" xfId="0" applyNumberFormat="1" applyFont="1" applyAlignment="1">
      <alignment horizontal="center" vertical="center" wrapText="1"/>
    </xf>
    <xf numFmtId="176" fontId="277" fillId="0" borderId="0" xfId="0" applyNumberFormat="1" applyFont="1" applyAlignment="1">
      <alignment horizontal="center" vertical="center" wrapText="1"/>
    </xf>
    <xf numFmtId="176" fontId="277" fillId="0" borderId="0" xfId="0" applyNumberFormat="1" applyFont="1" applyAlignment="1">
      <alignment horizontal="left" vertical="center"/>
    </xf>
    <xf numFmtId="179" fontId="277" fillId="0" borderId="0" xfId="0" applyNumberFormat="1" applyFont="1" applyAlignment="1">
      <alignment horizontal="left" vertical="center"/>
    </xf>
    <xf numFmtId="179" fontId="277" fillId="0" borderId="0" xfId="0" applyNumberFormat="1" applyFont="1" applyAlignment="1">
      <alignment vertical="center"/>
    </xf>
    <xf numFmtId="167" fontId="277" fillId="0" borderId="0" xfId="0" applyNumberFormat="1" applyFont="1" applyAlignment="1">
      <alignment vertical="center"/>
    </xf>
    <xf numFmtId="167" fontId="277" fillId="0" borderId="0" xfId="0" applyNumberFormat="1" applyFont="1" applyAlignment="1">
      <alignment horizontal="left" vertical="center"/>
    </xf>
    <xf numFmtId="174" fontId="269" fillId="0" borderId="0" xfId="0" applyNumberFormat="1" applyFont="1" applyAlignment="1">
      <alignment vertical="center" wrapText="1"/>
    </xf>
    <xf numFmtId="4" fontId="269" fillId="0" borderId="0" xfId="7" applyNumberFormat="1" applyFont="1" applyFill="1" applyBorder="1" applyAlignment="1">
      <alignment vertical="center" wrapText="1"/>
    </xf>
    <xf numFmtId="174" fontId="277" fillId="0" borderId="0" xfId="0" applyNumberFormat="1" applyFont="1" applyAlignment="1">
      <alignment vertical="center"/>
    </xf>
    <xf numFmtId="4" fontId="277" fillId="0" borderId="0" xfId="7" applyNumberFormat="1" applyFont="1" applyFill="1" applyBorder="1" applyAlignment="1">
      <alignment vertical="center"/>
    </xf>
    <xf numFmtId="0" fontId="277" fillId="0" borderId="0" xfId="0" applyFont="1" applyAlignment="1">
      <alignment horizontal="left" vertical="center"/>
    </xf>
    <xf numFmtId="0" fontId="269" fillId="0" borderId="0" xfId="35068" applyFont="1" applyAlignment="1">
      <alignment horizontal="center"/>
    </xf>
    <xf numFmtId="0" fontId="269" fillId="0" borderId="0" xfId="35068" applyFont="1" applyAlignment="1">
      <alignment horizontal="right" wrapText="1"/>
    </xf>
    <xf numFmtId="0" fontId="269" fillId="0" borderId="0" xfId="35075" applyFont="1"/>
    <xf numFmtId="169" fontId="269" fillId="0" borderId="0" xfId="35076" applyFont="1" applyFill="1"/>
    <xf numFmtId="0" fontId="269" fillId="0" borderId="0" xfId="35075" applyFont="1" applyAlignment="1">
      <alignment horizontal="center"/>
    </xf>
    <xf numFmtId="0" fontId="269" fillId="0" borderId="0" xfId="35078" applyFont="1" applyFill="1" applyBorder="1" applyAlignment="1">
      <alignment horizontal="center" vertical="center" wrapText="1"/>
    </xf>
    <xf numFmtId="168" fontId="269" fillId="0" borderId="0" xfId="35078" applyNumberFormat="1" applyFont="1" applyFill="1" applyAlignment="1">
      <alignment vertical="center"/>
    </xf>
    <xf numFmtId="180" fontId="269" fillId="0" borderId="0" xfId="35078" applyNumberFormat="1" applyFont="1" applyFill="1" applyBorder="1" applyAlignment="1">
      <alignment vertical="center"/>
    </xf>
    <xf numFmtId="197" fontId="269" fillId="0" borderId="0" xfId="35078" applyNumberFormat="1" applyFont="1" applyFill="1" applyAlignment="1">
      <alignment vertical="center"/>
    </xf>
    <xf numFmtId="168" fontId="269" fillId="0" borderId="0" xfId="35078" applyNumberFormat="1" applyFont="1" applyFill="1" applyAlignment="1">
      <alignment horizontal="center" vertical="center" wrapText="1"/>
    </xf>
    <xf numFmtId="180" fontId="269" fillId="0" borderId="0" xfId="35078" applyNumberFormat="1" applyFont="1" applyFill="1" applyBorder="1" applyAlignment="1">
      <alignment horizontal="center" vertical="center" wrapText="1"/>
    </xf>
    <xf numFmtId="197" fontId="269" fillId="0" borderId="0" xfId="35078" applyNumberFormat="1" applyFont="1" applyFill="1" applyAlignment="1">
      <alignment horizontal="center" vertical="center" wrapText="1"/>
    </xf>
    <xf numFmtId="197" fontId="269" fillId="0" borderId="0" xfId="35078" applyNumberFormat="1" applyFont="1" applyFill="1" applyBorder="1" applyAlignment="1">
      <alignment horizontal="center" vertical="center" wrapText="1"/>
    </xf>
    <xf numFmtId="168" fontId="269" fillId="0" borderId="0" xfId="35078" applyNumberFormat="1" applyFont="1" applyFill="1" applyBorder="1" applyAlignment="1">
      <alignment horizontal="center" vertical="center" wrapText="1"/>
    </xf>
    <xf numFmtId="200" fontId="269" fillId="0" borderId="0" xfId="1" applyNumberFormat="1" applyFont="1" applyFill="1" applyAlignment="1">
      <alignment horizontal="center" vertical="center" wrapText="1"/>
    </xf>
    <xf numFmtId="0" fontId="159" fillId="0" borderId="0" xfId="35090" applyFill="1" applyAlignment="1">
      <alignment vertical="center"/>
    </xf>
    <xf numFmtId="168" fontId="270" fillId="0" borderId="0" xfId="35090" applyNumberFormat="1" applyFont="1" applyFill="1" applyAlignment="1">
      <alignment vertical="center"/>
    </xf>
    <xf numFmtId="0" fontId="270" fillId="0" borderId="0" xfId="35090" applyFont="1" applyFill="1" applyAlignment="1">
      <alignment vertical="center"/>
    </xf>
    <xf numFmtId="180" fontId="270" fillId="0" borderId="0" xfId="35090" applyNumberFormat="1" applyFont="1" applyFill="1" applyBorder="1" applyAlignment="1">
      <alignment vertical="center"/>
    </xf>
    <xf numFmtId="197" fontId="270" fillId="0" borderId="0" xfId="35090" applyNumberFormat="1" applyFont="1" applyFill="1" applyAlignment="1">
      <alignment vertical="center"/>
    </xf>
    <xf numFmtId="173" fontId="159" fillId="0" borderId="0" xfId="35090" applyNumberFormat="1" applyFill="1" applyAlignment="1">
      <alignment vertical="center"/>
    </xf>
    <xf numFmtId="0" fontId="159" fillId="0" borderId="0" xfId="35091"/>
    <xf numFmtId="176" fontId="159" fillId="0" borderId="0" xfId="35091" applyNumberFormat="1" applyAlignment="1">
      <alignment vertical="center"/>
    </xf>
    <xf numFmtId="0" fontId="307" fillId="0" borderId="0" xfId="35091" applyFont="1" applyAlignment="1">
      <alignment vertical="center"/>
    </xf>
    <xf numFmtId="0" fontId="271" fillId="0" borderId="0" xfId="35090" applyFont="1" applyFill="1" applyAlignment="1">
      <alignment vertical="center"/>
    </xf>
    <xf numFmtId="0" fontId="265" fillId="27" borderId="16" xfId="35097" applyFont="1" applyFill="1" applyBorder="1" applyAlignment="1">
      <alignment horizontal="center"/>
    </xf>
    <xf numFmtId="0" fontId="265" fillId="0" borderId="31" xfId="35097" applyFont="1" applyBorder="1" applyAlignment="1">
      <alignment wrapText="1"/>
    </xf>
    <xf numFmtId="0" fontId="265" fillId="0" borderId="31" xfId="35097" applyFont="1" applyBorder="1" applyAlignment="1">
      <alignment horizontal="right" wrapText="1"/>
    </xf>
    <xf numFmtId="1" fontId="269" fillId="0" borderId="0" xfId="0" applyNumberFormat="1" applyFont="1" applyAlignment="1">
      <alignment horizontal="center" vertical="center"/>
    </xf>
    <xf numFmtId="1" fontId="272" fillId="26" borderId="1" xfId="0" applyNumberFormat="1" applyFont="1" applyFill="1" applyBorder="1" applyAlignment="1">
      <alignment horizontal="center" vertical="center" wrapText="1"/>
    </xf>
    <xf numFmtId="201" fontId="272" fillId="26" borderId="1" xfId="0" applyNumberFormat="1" applyFont="1" applyFill="1" applyBorder="1" applyAlignment="1">
      <alignment horizontal="center" vertical="center" wrapText="1"/>
    </xf>
    <xf numFmtId="200" fontId="272" fillId="26" borderId="1" xfId="0" applyNumberFormat="1" applyFont="1" applyFill="1" applyBorder="1" applyAlignment="1">
      <alignment horizontal="center" vertical="center" wrapText="1"/>
    </xf>
    <xf numFmtId="201" fontId="269" fillId="0" borderId="0" xfId="0" applyNumberFormat="1" applyFont="1" applyAlignment="1">
      <alignment vertical="center"/>
    </xf>
    <xf numFmtId="180" fontId="277" fillId="0" borderId="0" xfId="0" applyNumberFormat="1" applyFont="1" applyAlignment="1">
      <alignment vertical="center"/>
    </xf>
    <xf numFmtId="196" fontId="269" fillId="0" borderId="0" xfId="0" applyNumberFormat="1" applyFont="1" applyAlignment="1">
      <alignment vertical="center"/>
    </xf>
    <xf numFmtId="1" fontId="269" fillId="0" borderId="0" xfId="0" applyNumberFormat="1" applyFont="1" applyAlignment="1">
      <alignment vertical="center" wrapText="1"/>
    </xf>
    <xf numFmtId="0" fontId="277" fillId="0" borderId="13" xfId="0" applyFont="1" applyBorder="1" applyAlignment="1">
      <alignment horizontal="justify" vertical="center"/>
    </xf>
    <xf numFmtId="0" fontId="309" fillId="0" borderId="0" xfId="35109" applyFont="1" applyAlignment="1">
      <alignment horizontal="center"/>
    </xf>
    <xf numFmtId="9" fontId="269" fillId="0" borderId="0" xfId="2" applyFont="1" applyFill="1" applyAlignment="1">
      <alignment horizontal="center" vertical="center"/>
    </xf>
    <xf numFmtId="0" fontId="311" fillId="28" borderId="11" xfId="0" applyFont="1" applyFill="1" applyBorder="1"/>
    <xf numFmtId="0" fontId="272" fillId="2" borderId="0" xfId="28" applyFont="1" applyFill="1" applyAlignment="1">
      <alignment horizontal="center" vertical="center"/>
    </xf>
    <xf numFmtId="169" fontId="272" fillId="2" borderId="0" xfId="17580" applyFont="1" applyFill="1" applyBorder="1" applyAlignment="1">
      <alignment horizontal="center" vertical="center"/>
    </xf>
    <xf numFmtId="0" fontId="277" fillId="0" borderId="0" xfId="28" applyFont="1" applyAlignment="1">
      <alignment horizontal="center" vertical="center" wrapText="1"/>
    </xf>
    <xf numFmtId="169" fontId="277" fillId="0" borderId="0" xfId="17580" applyFont="1" applyFill="1" applyBorder="1" applyAlignment="1">
      <alignment horizontal="center" vertical="center" wrapText="1"/>
    </xf>
    <xf numFmtId="1" fontId="268" fillId="0" borderId="0" xfId="28" applyNumberFormat="1" applyFont="1" applyAlignment="1">
      <alignment horizontal="center" vertical="center" wrapText="1"/>
    </xf>
    <xf numFmtId="165" fontId="268" fillId="0" borderId="0" xfId="28" applyNumberFormat="1" applyFont="1" applyAlignment="1">
      <alignment horizontal="center" vertical="center" wrapText="1"/>
    </xf>
    <xf numFmtId="173" fontId="268" fillId="0" borderId="0" xfId="28" applyNumberFormat="1" applyFont="1" applyAlignment="1">
      <alignment horizontal="center" vertical="center" wrapText="1"/>
    </xf>
    <xf numFmtId="1" fontId="268" fillId="2" borderId="0" xfId="28" applyNumberFormat="1" applyFont="1" applyFill="1" applyAlignment="1">
      <alignment horizontal="center" vertical="center" wrapText="1"/>
    </xf>
    <xf numFmtId="201" fontId="268" fillId="2" borderId="0" xfId="28" applyNumberFormat="1" applyFont="1" applyFill="1" applyAlignment="1">
      <alignment horizontal="center" vertical="center" wrapText="1"/>
    </xf>
    <xf numFmtId="1" fontId="269" fillId="0" borderId="0" xfId="28" applyNumberFormat="1" applyFont="1" applyAlignment="1">
      <alignment horizontal="center" vertical="center" wrapText="1"/>
    </xf>
    <xf numFmtId="1" fontId="269" fillId="0" borderId="0" xfId="0" applyNumberFormat="1" applyFont="1" applyAlignment="1">
      <alignment horizontal="center" vertical="center" wrapText="1"/>
    </xf>
    <xf numFmtId="0" fontId="269" fillId="0" borderId="0" xfId="35068" applyFont="1" applyAlignment="1">
      <alignment horizontal="center" wrapText="1"/>
    </xf>
    <xf numFmtId="165" fontId="268" fillId="0" borderId="36" xfId="28" applyNumberFormat="1" applyFont="1" applyBorder="1" applyAlignment="1">
      <alignment horizontal="center" vertical="center" wrapText="1"/>
    </xf>
    <xf numFmtId="1" fontId="268" fillId="0" borderId="1" xfId="28" applyNumberFormat="1" applyFont="1" applyBorder="1" applyAlignment="1">
      <alignment horizontal="center" vertical="center" wrapText="1"/>
    </xf>
    <xf numFmtId="165" fontId="268" fillId="0" borderId="1" xfId="28" applyNumberFormat="1" applyFont="1" applyBorder="1" applyAlignment="1">
      <alignment horizontal="center" vertical="center" wrapText="1"/>
    </xf>
    <xf numFmtId="173" fontId="268" fillId="0" borderId="1" xfId="28" applyNumberFormat="1" applyFont="1" applyBorder="1" applyAlignment="1">
      <alignment horizontal="center" vertical="center" wrapText="1"/>
    </xf>
    <xf numFmtId="40" fontId="269" fillId="0" borderId="0" xfId="4449" applyNumberFormat="1" applyFont="1" applyAlignment="1">
      <alignment horizontal="center"/>
    </xf>
    <xf numFmtId="180" fontId="277" fillId="0" borderId="0" xfId="0" applyNumberFormat="1" applyFont="1" applyAlignment="1">
      <alignment horizontal="center" vertical="center" wrapText="1"/>
    </xf>
    <xf numFmtId="204" fontId="269" fillId="0" borderId="0" xfId="0" applyNumberFormat="1" applyFont="1" applyAlignment="1">
      <alignment vertical="center"/>
    </xf>
    <xf numFmtId="0" fontId="277" fillId="0" borderId="0" xfId="79" applyFont="1" applyAlignment="1">
      <alignment horizontal="center" vertical="center" wrapText="1"/>
    </xf>
    <xf numFmtId="169" fontId="277" fillId="0" borderId="0" xfId="0" applyNumberFormat="1" applyFont="1" applyAlignment="1">
      <alignment horizontal="center" vertical="center"/>
    </xf>
    <xf numFmtId="2" fontId="277" fillId="0" borderId="0" xfId="0" applyNumberFormat="1" applyFont="1" applyAlignment="1">
      <alignment horizontal="center" vertical="center"/>
    </xf>
    <xf numFmtId="3" fontId="272" fillId="26" borderId="1" xfId="0" applyNumberFormat="1" applyFont="1" applyFill="1" applyBorder="1" applyAlignment="1">
      <alignment horizontal="center" vertical="center" wrapText="1"/>
    </xf>
    <xf numFmtId="205" fontId="269" fillId="0" borderId="1" xfId="0" applyNumberFormat="1" applyFont="1" applyBorder="1" applyAlignment="1">
      <alignment horizontal="center" vertical="center" wrapText="1"/>
    </xf>
    <xf numFmtId="0" fontId="277" fillId="0" borderId="4" xfId="0" applyFont="1" applyBorder="1" applyAlignment="1">
      <alignment horizontal="center" vertical="center" wrapText="1"/>
    </xf>
    <xf numFmtId="178" fontId="277" fillId="0" borderId="15" xfId="0" applyNumberFormat="1" applyFont="1" applyBorder="1" applyAlignment="1">
      <alignment horizontal="center" vertical="center"/>
    </xf>
    <xf numFmtId="165" fontId="268" fillId="0" borderId="44" xfId="28" applyNumberFormat="1" applyFont="1" applyBorder="1" applyAlignment="1">
      <alignment horizontal="center" vertical="center" wrapText="1"/>
    </xf>
    <xf numFmtId="0" fontId="263" fillId="0" borderId="0" xfId="0" applyFont="1" applyAlignment="1">
      <alignment horizontal="center" vertical="center" wrapText="1"/>
    </xf>
    <xf numFmtId="169" fontId="263" fillId="0" borderId="0" xfId="1" applyFont="1" applyFill="1" applyAlignment="1">
      <alignment horizontal="center" vertical="center" wrapText="1"/>
    </xf>
    <xf numFmtId="49" fontId="303" fillId="0" borderId="0" xfId="0" applyNumberFormat="1" applyFont="1" applyAlignment="1">
      <alignment vertical="center" wrapText="1"/>
    </xf>
    <xf numFmtId="0" fontId="263" fillId="0" borderId="0" xfId="0" applyFont="1" applyAlignment="1">
      <alignment vertical="center" wrapText="1"/>
    </xf>
    <xf numFmtId="0" fontId="263" fillId="0" borderId="0" xfId="0" applyFont="1" applyAlignment="1">
      <alignment vertical="center"/>
    </xf>
    <xf numFmtId="191" fontId="263" fillId="0" borderId="0" xfId="0" applyNumberFormat="1" applyFont="1" applyAlignment="1">
      <alignment vertical="center"/>
    </xf>
    <xf numFmtId="4" fontId="263" fillId="0" borderId="0" xfId="0" applyNumberFormat="1" applyFont="1" applyAlignment="1">
      <alignment vertical="center"/>
    </xf>
    <xf numFmtId="0" fontId="263" fillId="0" borderId="0" xfId="0" applyFont="1" applyAlignment="1">
      <alignment horizontal="center" vertical="center"/>
    </xf>
    <xf numFmtId="0" fontId="263" fillId="0" borderId="0" xfId="14" applyFont="1" applyAlignment="1">
      <alignment horizontal="right" vertical="center" wrapText="1"/>
    </xf>
    <xf numFmtId="0" fontId="263" fillId="2" borderId="0" xfId="0" applyFont="1" applyFill="1" applyAlignment="1">
      <alignment vertical="center"/>
    </xf>
    <xf numFmtId="49" fontId="303" fillId="0" borderId="12" xfId="0" applyNumberFormat="1" applyFont="1" applyBorder="1" applyAlignment="1">
      <alignment horizontal="center" vertical="center" wrapText="1"/>
    </xf>
    <xf numFmtId="49" fontId="303" fillId="0" borderId="0" xfId="0" applyNumberFormat="1" applyFont="1" applyAlignment="1" applyProtection="1">
      <alignment vertical="center" wrapText="1"/>
      <protection hidden="1"/>
    </xf>
    <xf numFmtId="0" fontId="263" fillId="0" borderId="0" xfId="0" applyFont="1"/>
    <xf numFmtId="49" fontId="303" fillId="0" borderId="32" xfId="0" applyNumberFormat="1" applyFont="1" applyBorder="1" applyAlignment="1">
      <alignment horizontal="center" vertical="center" wrapText="1"/>
    </xf>
    <xf numFmtId="0" fontId="263" fillId="0" borderId="32" xfId="0" applyFont="1" applyBorder="1"/>
    <xf numFmtId="0" fontId="263" fillId="0" borderId="0" xfId="0" applyFont="1" applyProtection="1">
      <protection hidden="1"/>
    </xf>
    <xf numFmtId="49" fontId="303" fillId="0" borderId="11" xfId="0" applyNumberFormat="1" applyFont="1" applyBorder="1" applyAlignment="1">
      <alignment horizontal="center" vertical="center" wrapText="1"/>
    </xf>
    <xf numFmtId="9" fontId="269" fillId="0" borderId="0" xfId="2" applyFont="1" applyFill="1" applyAlignment="1">
      <alignment horizontal="left" vertical="center"/>
    </xf>
    <xf numFmtId="0" fontId="301" fillId="0" borderId="0" xfId="6" applyFont="1" applyAlignment="1">
      <alignment horizontal="left" vertical="center" wrapText="1"/>
    </xf>
    <xf numFmtId="169" fontId="263" fillId="0" borderId="0" xfId="1" applyFont="1" applyFill="1" applyAlignment="1">
      <alignment vertical="center"/>
    </xf>
    <xf numFmtId="171" fontId="263" fillId="0" borderId="0" xfId="0" applyNumberFormat="1" applyFont="1" applyAlignment="1">
      <alignment vertical="center"/>
    </xf>
    <xf numFmtId="169" fontId="263" fillId="0" borderId="31" xfId="1" applyFont="1" applyFill="1" applyBorder="1" applyAlignment="1">
      <alignment horizontal="right" vertical="center" wrapText="1"/>
    </xf>
    <xf numFmtId="10" fontId="263" fillId="0" borderId="0" xfId="2" applyNumberFormat="1" applyFont="1" applyFill="1" applyAlignment="1">
      <alignment vertical="center"/>
    </xf>
    <xf numFmtId="10" fontId="263" fillId="0" borderId="0" xfId="1" applyNumberFormat="1" applyFont="1" applyFill="1" applyAlignment="1">
      <alignment vertical="center"/>
    </xf>
    <xf numFmtId="0" fontId="263" fillId="0" borderId="28" xfId="0" applyFont="1" applyBorder="1" applyAlignment="1">
      <alignment vertical="center"/>
    </xf>
    <xf numFmtId="171" fontId="303" fillId="0" borderId="28" xfId="1" applyNumberFormat="1" applyFont="1" applyFill="1" applyBorder="1" applyAlignment="1">
      <alignment vertical="center"/>
    </xf>
    <xf numFmtId="169" fontId="303" fillId="0" borderId="28" xfId="1" applyFont="1" applyFill="1" applyBorder="1" applyAlignment="1">
      <alignment vertical="center"/>
    </xf>
    <xf numFmtId="3" fontId="263" fillId="0" borderId="0" xfId="0" applyNumberFormat="1" applyFont="1" applyAlignment="1">
      <alignment vertical="center"/>
    </xf>
    <xf numFmtId="195" fontId="263" fillId="0" borderId="0" xfId="79" applyNumberFormat="1" applyFont="1" applyAlignment="1">
      <alignment horizontal="right" vertical="center"/>
    </xf>
    <xf numFmtId="174" fontId="263" fillId="0" borderId="0" xfId="2" applyNumberFormat="1" applyFont="1" applyFill="1" applyAlignment="1">
      <alignment vertical="center"/>
    </xf>
    <xf numFmtId="174" fontId="263" fillId="0" borderId="0" xfId="1" applyNumberFormat="1" applyFont="1" applyFill="1" applyAlignment="1">
      <alignment vertical="center"/>
    </xf>
    <xf numFmtId="0" fontId="263" fillId="0" borderId="0" xfId="43915" applyFont="1"/>
    <xf numFmtId="37" fontId="263" fillId="0" borderId="0" xfId="43918" applyNumberFormat="1" applyFont="1"/>
    <xf numFmtId="169" fontId="263" fillId="0" borderId="0" xfId="43918" applyFont="1"/>
    <xf numFmtId="9" fontId="263" fillId="0" borderId="0" xfId="2" applyFont="1" applyFill="1" applyAlignment="1">
      <alignment vertical="center"/>
    </xf>
    <xf numFmtId="0" fontId="263" fillId="0" borderId="0" xfId="79" applyFont="1" applyAlignment="1">
      <alignment horizontal="left" vertical="center"/>
    </xf>
    <xf numFmtId="194" fontId="263" fillId="0" borderId="0" xfId="79" applyNumberFormat="1" applyFont="1" applyAlignment="1">
      <alignment horizontal="right" vertical="center"/>
    </xf>
    <xf numFmtId="4" fontId="263" fillId="0" borderId="0" xfId="79" applyNumberFormat="1" applyFont="1" applyAlignment="1">
      <alignment horizontal="right" vertical="center"/>
    </xf>
    <xf numFmtId="0" fontId="263" fillId="0" borderId="0" xfId="35073" applyFont="1" applyAlignment="1">
      <alignment horizontal="center" vertical="center"/>
    </xf>
    <xf numFmtId="169" fontId="263" fillId="0" borderId="0" xfId="1" applyFont="1" applyFill="1" applyBorder="1" applyAlignment="1">
      <alignment vertical="center"/>
    </xf>
    <xf numFmtId="173" fontId="263" fillId="0" borderId="0" xfId="0" applyNumberFormat="1" applyFont="1" applyAlignment="1">
      <alignment vertical="center"/>
    </xf>
    <xf numFmtId="180" fontId="263" fillId="0" borderId="0" xfId="0" applyNumberFormat="1" applyFont="1" applyAlignment="1">
      <alignment vertical="center"/>
    </xf>
    <xf numFmtId="173" fontId="263" fillId="0" borderId="1" xfId="0" applyNumberFormat="1" applyFont="1" applyBorder="1" applyAlignment="1">
      <alignment vertical="center"/>
    </xf>
    <xf numFmtId="169" fontId="263" fillId="0" borderId="1" xfId="1" applyFont="1" applyFill="1" applyBorder="1" applyAlignment="1">
      <alignment vertical="center"/>
    </xf>
    <xf numFmtId="173" fontId="263" fillId="0" borderId="1" xfId="0" applyNumberFormat="1" applyFont="1" applyBorder="1" applyAlignment="1">
      <alignment horizontal="center" vertical="center" wrapText="1"/>
    </xf>
    <xf numFmtId="174" fontId="263" fillId="0" borderId="0" xfId="2" applyNumberFormat="1" applyFont="1" applyFill="1" applyAlignment="1">
      <alignment horizontal="center" vertical="center" wrapText="1"/>
    </xf>
    <xf numFmtId="169" fontId="263" fillId="0" borderId="1" xfId="1" applyFont="1" applyFill="1" applyBorder="1" applyAlignment="1">
      <alignment horizontal="center" vertical="center" wrapText="1"/>
    </xf>
    <xf numFmtId="169" fontId="263" fillId="0" borderId="0" xfId="1" applyFont="1" applyFill="1"/>
    <xf numFmtId="0" fontId="263" fillId="0" borderId="0" xfId="4454" applyFont="1" applyAlignment="1">
      <alignment horizontal="center"/>
    </xf>
    <xf numFmtId="0" fontId="323" fillId="2" borderId="0" xfId="28" applyFont="1" applyFill="1" applyAlignment="1">
      <alignment horizontal="center" vertical="center" wrapText="1"/>
    </xf>
    <xf numFmtId="0" fontId="311" fillId="2" borderId="0" xfId="28" applyFont="1" applyFill="1" applyAlignment="1">
      <alignment horizontal="center" vertical="center"/>
    </xf>
    <xf numFmtId="169" fontId="311" fillId="2" borderId="0" xfId="17580" applyFont="1" applyFill="1" applyBorder="1" applyAlignment="1">
      <alignment horizontal="center" vertical="center"/>
    </xf>
    <xf numFmtId="0" fontId="311" fillId="2" borderId="0" xfId="28" applyFont="1" applyFill="1" applyAlignment="1">
      <alignment horizontal="center" vertical="center" wrapText="1"/>
    </xf>
    <xf numFmtId="1" fontId="262" fillId="0" borderId="0" xfId="28" applyNumberFormat="1" applyAlignment="1">
      <alignment horizontal="center" vertical="center" wrapText="1"/>
    </xf>
    <xf numFmtId="165" fontId="262" fillId="0" borderId="0" xfId="28" applyNumberFormat="1" applyAlignment="1">
      <alignment horizontal="center" vertical="center" wrapText="1"/>
    </xf>
    <xf numFmtId="0" fontId="262" fillId="2" borderId="0" xfId="28" applyFill="1" applyAlignment="1">
      <alignment horizontal="center" vertical="center" wrapText="1"/>
    </xf>
    <xf numFmtId="1" fontId="262" fillId="2" borderId="0" xfId="28" applyNumberFormat="1" applyFill="1" applyAlignment="1">
      <alignment horizontal="center" vertical="center" wrapText="1"/>
    </xf>
    <xf numFmtId="201" fontId="262" fillId="2" borderId="0" xfId="28" applyNumberFormat="1" applyFill="1" applyAlignment="1">
      <alignment horizontal="center" vertical="center" wrapText="1"/>
    </xf>
    <xf numFmtId="0" fontId="263" fillId="0" borderId="0" xfId="0" applyFont="1" applyAlignment="1">
      <alignment horizontal="left" vertical="center" wrapText="1"/>
    </xf>
    <xf numFmtId="0" fontId="263" fillId="0" borderId="0" xfId="35074" applyFont="1" applyAlignment="1">
      <alignment vertical="center"/>
    </xf>
    <xf numFmtId="0" fontId="303" fillId="0" borderId="1" xfId="35074" applyFont="1" applyBorder="1" applyAlignment="1">
      <alignment vertical="center"/>
    </xf>
    <xf numFmtId="0" fontId="303" fillId="0" borderId="1" xfId="0" applyFont="1" applyBorder="1" applyAlignment="1">
      <alignment horizontal="center" vertical="center"/>
    </xf>
    <xf numFmtId="0" fontId="263" fillId="0" borderId="1" xfId="35074" applyFont="1" applyBorder="1" applyAlignment="1">
      <alignment vertical="center"/>
    </xf>
    <xf numFmtId="171" fontId="263" fillId="0" borderId="1" xfId="1" applyNumberFormat="1" applyFont="1" applyFill="1" applyBorder="1" applyAlignment="1">
      <alignment horizontal="center" vertical="center"/>
    </xf>
    <xf numFmtId="178" fontId="303" fillId="0" borderId="1" xfId="0" applyNumberFormat="1" applyFont="1" applyBorder="1" applyAlignment="1">
      <alignment horizontal="centerContinuous" vertical="center"/>
    </xf>
    <xf numFmtId="171" fontId="303" fillId="0" borderId="1" xfId="1" applyNumberFormat="1" applyFont="1" applyFill="1" applyBorder="1" applyAlignment="1">
      <alignment horizontal="center" vertical="center"/>
    </xf>
    <xf numFmtId="176" fontId="263" fillId="0" borderId="0" xfId="0" applyNumberFormat="1" applyFont="1" applyAlignment="1">
      <alignment vertical="center"/>
    </xf>
    <xf numFmtId="168" fontId="263" fillId="0" borderId="0" xfId="0" applyNumberFormat="1" applyFont="1" applyAlignment="1">
      <alignment vertical="center"/>
    </xf>
    <xf numFmtId="0" fontId="263" fillId="0" borderId="0" xfId="0" applyFont="1" applyAlignment="1">
      <alignment horizontal="right" vertical="center"/>
    </xf>
    <xf numFmtId="178" fontId="263" fillId="0" borderId="0" xfId="0" applyNumberFormat="1" applyFont="1" applyAlignment="1">
      <alignment horizontal="center" vertical="center"/>
    </xf>
    <xf numFmtId="180" fontId="263" fillId="0" borderId="0" xfId="0" applyNumberFormat="1" applyFont="1" applyAlignment="1">
      <alignment horizontal="center" vertical="center" wrapText="1"/>
    </xf>
    <xf numFmtId="173" fontId="263" fillId="0" borderId="0" xfId="0" applyNumberFormat="1" applyFont="1" applyAlignment="1">
      <alignment horizontal="center" vertical="center" wrapText="1"/>
    </xf>
    <xf numFmtId="0" fontId="303" fillId="0" borderId="0" xfId="0" applyFont="1" applyAlignment="1">
      <alignment horizontal="center" vertical="center"/>
    </xf>
    <xf numFmtId="0" fontId="303" fillId="0" borderId="0" xfId="0" applyFont="1" applyAlignment="1">
      <alignment horizontal="right" vertical="center"/>
    </xf>
    <xf numFmtId="171" fontId="303" fillId="0" borderId="0" xfId="1" applyNumberFormat="1" applyFont="1" applyFill="1" applyBorder="1" applyAlignment="1">
      <alignment vertical="center"/>
    </xf>
    <xf numFmtId="169" fontId="303" fillId="0" borderId="0" xfId="1" applyFont="1" applyFill="1" applyBorder="1" applyAlignment="1">
      <alignment vertical="center"/>
    </xf>
    <xf numFmtId="169" fontId="263" fillId="0" borderId="0" xfId="35076" applyFont="1" applyFill="1"/>
    <xf numFmtId="0" fontId="303" fillId="0" borderId="2" xfId="0" applyFont="1" applyBorder="1" applyAlignment="1">
      <alignment horizontal="center" vertical="center" wrapText="1"/>
    </xf>
    <xf numFmtId="0" fontId="303" fillId="0" borderId="28" xfId="79" applyFont="1" applyBorder="1" applyAlignment="1">
      <alignment horizontal="center" vertical="center" wrapText="1"/>
    </xf>
    <xf numFmtId="49" fontId="263" fillId="0" borderId="1" xfId="0" applyNumberFormat="1" applyFont="1" applyBorder="1" applyAlignment="1">
      <alignment vertical="center" wrapText="1"/>
    </xf>
    <xf numFmtId="178" fontId="303" fillId="0" borderId="28" xfId="0" applyNumberFormat="1" applyFont="1" applyBorder="1" applyAlignment="1">
      <alignment vertical="center" wrapText="1"/>
    </xf>
    <xf numFmtId="180" fontId="303" fillId="0" borderId="40" xfId="0" applyNumberFormat="1" applyFont="1" applyBorder="1" applyAlignment="1">
      <alignment horizontal="center" vertical="center" wrapText="1"/>
    </xf>
    <xf numFmtId="0" fontId="303" fillId="0" borderId="41" xfId="0" applyFont="1" applyBorder="1" applyAlignment="1">
      <alignment horizontal="center" vertical="center" wrapText="1"/>
    </xf>
    <xf numFmtId="171" fontId="303" fillId="0" borderId="0" xfId="1" applyNumberFormat="1" applyFont="1" applyFill="1" applyBorder="1" applyAlignment="1">
      <alignment horizontal="center" vertical="center"/>
    </xf>
    <xf numFmtId="178" fontId="303" fillId="0" borderId="0" xfId="0" applyNumberFormat="1" applyFont="1" applyAlignment="1">
      <alignment vertical="center" wrapText="1"/>
    </xf>
    <xf numFmtId="0" fontId="263" fillId="0" borderId="0" xfId="35075" applyFont="1"/>
    <xf numFmtId="169" fontId="263" fillId="0" borderId="0" xfId="7" applyFont="1" applyFill="1" applyAlignment="1">
      <alignment vertical="center"/>
    </xf>
    <xf numFmtId="0" fontId="303" fillId="0" borderId="28" xfId="0" applyFont="1" applyBorder="1" applyAlignment="1">
      <alignment horizontal="center" vertical="center" wrapText="1"/>
    </xf>
    <xf numFmtId="205" fontId="263" fillId="0" borderId="0" xfId="0" applyNumberFormat="1" applyFont="1" applyAlignment="1">
      <alignment horizontal="center" vertical="center"/>
    </xf>
    <xf numFmtId="169" fontId="263" fillId="0" borderId="0" xfId="35076" applyFont="1" applyFill="1" applyAlignment="1">
      <alignment horizontal="center"/>
    </xf>
    <xf numFmtId="0" fontId="303" fillId="0" borderId="28" xfId="0" applyFont="1" applyBorder="1" applyAlignment="1">
      <alignment horizontal="center" vertical="center"/>
    </xf>
    <xf numFmtId="200" fontId="303" fillId="0" borderId="28" xfId="7" applyNumberFormat="1" applyFont="1" applyFill="1" applyBorder="1" applyAlignment="1">
      <alignment horizontal="center" vertical="center" wrapText="1"/>
    </xf>
    <xf numFmtId="169" fontId="263" fillId="0" borderId="0" xfId="1" applyFont="1" applyFill="1" applyBorder="1" applyAlignment="1">
      <alignment vertical="center" wrapText="1"/>
    </xf>
    <xf numFmtId="169" fontId="263" fillId="0" borderId="0" xfId="1" applyFont="1" applyFill="1" applyBorder="1" applyAlignment="1">
      <alignment horizontal="right" vertical="center" wrapText="1"/>
    </xf>
    <xf numFmtId="0" fontId="263" fillId="0" borderId="0" xfId="4" applyFont="1" applyAlignment="1">
      <alignment horizontal="right" vertical="center" wrapText="1"/>
    </xf>
    <xf numFmtId="169" fontId="263" fillId="0" borderId="0" xfId="0" applyNumberFormat="1" applyFont="1" applyAlignment="1">
      <alignment vertical="center"/>
    </xf>
    <xf numFmtId="0" fontId="263" fillId="0" borderId="0" xfId="35078" applyFont="1" applyFill="1" applyBorder="1" applyAlignment="1">
      <alignment vertical="center"/>
    </xf>
    <xf numFmtId="0" fontId="263" fillId="0" borderId="0" xfId="35078" applyFont="1" applyFill="1" applyBorder="1" applyAlignment="1">
      <alignment horizontal="center" vertical="center"/>
    </xf>
    <xf numFmtId="0" fontId="263" fillId="0" borderId="0" xfId="35078" applyFont="1" applyFill="1" applyBorder="1" applyAlignment="1">
      <alignment vertical="center" wrapText="1"/>
    </xf>
    <xf numFmtId="0" fontId="263" fillId="0" borderId="0" xfId="35078" applyFont="1" applyFill="1" applyBorder="1" applyAlignment="1">
      <alignment horizontal="right" vertical="center" wrapText="1"/>
    </xf>
    <xf numFmtId="180" fontId="263" fillId="0" borderId="0" xfId="35078" applyNumberFormat="1" applyFont="1" applyFill="1" applyBorder="1" applyAlignment="1">
      <alignment vertical="center"/>
    </xf>
    <xf numFmtId="197" fontId="263" fillId="0" borderId="0" xfId="35078" applyNumberFormat="1" applyFont="1" applyFill="1" applyAlignment="1">
      <alignment vertical="center"/>
    </xf>
    <xf numFmtId="173" fontId="263" fillId="0" borderId="0" xfId="35078" applyNumberFormat="1" applyFont="1" applyFill="1" applyAlignment="1">
      <alignment vertical="center"/>
    </xf>
    <xf numFmtId="0" fontId="263" fillId="0" borderId="0" xfId="35078" applyFont="1" applyFill="1" applyAlignment="1">
      <alignment vertical="center"/>
    </xf>
    <xf numFmtId="180" fontId="263" fillId="0" borderId="0" xfId="35078" applyNumberFormat="1" applyFont="1" applyFill="1" applyBorder="1" applyAlignment="1">
      <alignment horizontal="center" vertical="center" wrapText="1"/>
    </xf>
    <xf numFmtId="197" fontId="263" fillId="0" borderId="0" xfId="35078" applyNumberFormat="1" applyFont="1" applyFill="1" applyAlignment="1">
      <alignment horizontal="center" vertical="center" wrapText="1"/>
    </xf>
    <xf numFmtId="173" fontId="263" fillId="0" borderId="0" xfId="35078" applyNumberFormat="1" applyFont="1" applyFill="1" applyAlignment="1">
      <alignment horizontal="center" vertical="center" wrapText="1"/>
    </xf>
    <xf numFmtId="0" fontId="263" fillId="0" borderId="0" xfId="35078" applyFont="1" applyFill="1" applyAlignment="1">
      <alignment horizontal="center" vertical="center" wrapText="1"/>
    </xf>
    <xf numFmtId="176" fontId="303" fillId="0" borderId="0" xfId="0" applyNumberFormat="1" applyFont="1" applyAlignment="1">
      <alignment vertical="center"/>
    </xf>
    <xf numFmtId="0" fontId="263" fillId="0" borderId="0" xfId="5" applyFont="1" applyAlignment="1">
      <alignment horizontal="right" vertical="center" wrapText="1"/>
    </xf>
    <xf numFmtId="0" fontId="303" fillId="0" borderId="0" xfId="0" applyFont="1" applyAlignment="1">
      <alignment horizontal="left" vertical="center"/>
    </xf>
    <xf numFmtId="173" fontId="303" fillId="0" borderId="0" xfId="0" applyNumberFormat="1" applyFont="1" applyAlignment="1">
      <alignment vertical="center"/>
    </xf>
    <xf numFmtId="179" fontId="303" fillId="0" borderId="0" xfId="0" applyNumberFormat="1" applyFont="1" applyAlignment="1">
      <alignment vertical="center"/>
    </xf>
    <xf numFmtId="0" fontId="303" fillId="0" borderId="0" xfId="0" applyFont="1" applyAlignment="1">
      <alignment vertical="center"/>
    </xf>
    <xf numFmtId="4" fontId="263" fillId="0" borderId="0" xfId="0" applyNumberFormat="1" applyFont="1" applyAlignment="1">
      <alignment vertical="center" wrapText="1"/>
    </xf>
    <xf numFmtId="0" fontId="303" fillId="0" borderId="0" xfId="14" applyFont="1" applyAlignment="1">
      <alignment horizontal="right" vertical="center" wrapText="1"/>
    </xf>
    <xf numFmtId="4" fontId="303" fillId="0" borderId="0" xfId="0" applyNumberFormat="1" applyFont="1" applyAlignment="1">
      <alignment vertical="center"/>
    </xf>
    <xf numFmtId="169" fontId="264" fillId="0" borderId="43" xfId="1" applyFont="1" applyFill="1" applyBorder="1" applyAlignment="1">
      <alignment horizontal="right" wrapText="1"/>
    </xf>
    <xf numFmtId="0" fontId="264" fillId="0" borderId="43" xfId="43922" applyFont="1" applyBorder="1" applyAlignment="1">
      <alignment wrapText="1"/>
    </xf>
    <xf numFmtId="0" fontId="264" fillId="0" borderId="43" xfId="43929" applyBorder="1" applyAlignment="1">
      <alignment horizontal="right" wrapText="1"/>
    </xf>
    <xf numFmtId="0" fontId="264" fillId="0" borderId="31" xfId="35102" applyFont="1" applyBorder="1" applyAlignment="1">
      <alignment wrapText="1"/>
    </xf>
    <xf numFmtId="0" fontId="264" fillId="0" borderId="31" xfId="35102" applyFont="1" applyBorder="1" applyAlignment="1">
      <alignment horizontal="right" wrapText="1"/>
    </xf>
    <xf numFmtId="169" fontId="264" fillId="0" borderId="31" xfId="1" applyFont="1" applyFill="1" applyBorder="1" applyAlignment="1">
      <alignment horizontal="right" wrapText="1"/>
    </xf>
    <xf numFmtId="180" fontId="263" fillId="0" borderId="1" xfId="35090" applyNumberFormat="1" applyFont="1" applyFill="1" applyBorder="1" applyAlignment="1">
      <alignment vertical="center"/>
    </xf>
    <xf numFmtId="173" fontId="263" fillId="0" borderId="1" xfId="35090" applyNumberFormat="1" applyFont="1" applyFill="1" applyBorder="1" applyAlignment="1">
      <alignment vertical="center"/>
    </xf>
    <xf numFmtId="0" fontId="263" fillId="0" borderId="45" xfId="35068" applyFont="1" applyBorder="1" applyAlignment="1">
      <alignment horizontal="center"/>
    </xf>
    <xf numFmtId="0" fontId="263" fillId="0" borderId="1" xfId="35070" applyFont="1" applyBorder="1" applyAlignment="1">
      <alignment vertical="center" wrapText="1"/>
    </xf>
    <xf numFmtId="0" fontId="263" fillId="0" borderId="1" xfId="35071" applyFont="1" applyBorder="1" applyAlignment="1">
      <alignment vertical="center"/>
    </xf>
    <xf numFmtId="169" fontId="263" fillId="0" borderId="46" xfId="1" applyFont="1" applyFill="1" applyBorder="1" applyAlignment="1">
      <alignment horizontal="right" vertical="center" wrapText="1"/>
    </xf>
    <xf numFmtId="0" fontId="263" fillId="0" borderId="1" xfId="14" applyFont="1" applyBorder="1" applyAlignment="1">
      <alignment horizontal="center" vertical="center"/>
    </xf>
    <xf numFmtId="0" fontId="263" fillId="0" borderId="1" xfId="14" applyFont="1" applyBorder="1" applyAlignment="1">
      <alignment horizontal="center" vertical="center" wrapText="1"/>
    </xf>
    <xf numFmtId="0" fontId="263" fillId="0" borderId="1" xfId="35072" applyFont="1" applyBorder="1"/>
    <xf numFmtId="169" fontId="263" fillId="0" borderId="1" xfId="35072" applyNumberFormat="1" applyFont="1" applyBorder="1"/>
    <xf numFmtId="0" fontId="263" fillId="0" borderId="1" xfId="35072" applyFont="1" applyBorder="1" applyAlignment="1">
      <alignment horizontal="center"/>
    </xf>
    <xf numFmtId="0" fontId="263" fillId="0" borderId="1" xfId="4348" applyFont="1" applyBorder="1" applyAlignment="1">
      <alignment horizontal="center"/>
    </xf>
    <xf numFmtId="0" fontId="263" fillId="0" borderId="1" xfId="0" applyFont="1" applyBorder="1"/>
    <xf numFmtId="169" fontId="263" fillId="0" borderId="1" xfId="1" applyFont="1" applyFill="1" applyBorder="1"/>
    <xf numFmtId="0" fontId="263" fillId="0" borderId="1" xfId="4348" applyFont="1" applyBorder="1" applyAlignment="1">
      <alignment horizontal="center" wrapText="1"/>
    </xf>
    <xf numFmtId="49" fontId="269" fillId="0" borderId="0" xfId="0" applyNumberFormat="1" applyFont="1" applyAlignment="1">
      <alignment horizontal="left" vertical="center"/>
    </xf>
    <xf numFmtId="169" fontId="269" fillId="0" borderId="0" xfId="1" applyFont="1" applyFill="1" applyAlignment="1">
      <alignment horizontal="left" vertical="center"/>
    </xf>
    <xf numFmtId="169" fontId="263" fillId="0" borderId="0" xfId="1" applyFont="1" applyFill="1" applyBorder="1" applyAlignment="1">
      <alignment horizontal="left" vertical="center"/>
    </xf>
    <xf numFmtId="0" fontId="263" fillId="0" borderId="0" xfId="0" applyFont="1" applyAlignment="1">
      <alignment horizontal="left"/>
    </xf>
    <xf numFmtId="0" fontId="263" fillId="0" borderId="0" xfId="0" applyFont="1" applyAlignment="1">
      <alignment horizontal="left" vertical="center"/>
    </xf>
    <xf numFmtId="49" fontId="269" fillId="0" borderId="0" xfId="0" applyNumberFormat="1" applyFont="1" applyAlignment="1">
      <alignment horizontal="left"/>
    </xf>
    <xf numFmtId="0" fontId="301" fillId="0" borderId="0" xfId="6" applyFont="1" applyAlignment="1">
      <alignment horizontal="left" wrapText="1"/>
    </xf>
    <xf numFmtId="0" fontId="269" fillId="0" borderId="0" xfId="0" applyFont="1" applyAlignment="1">
      <alignment horizontal="left"/>
    </xf>
    <xf numFmtId="169" fontId="269" fillId="0" borderId="0" xfId="1" applyFont="1" applyFill="1" applyAlignment="1">
      <alignment horizontal="left"/>
    </xf>
    <xf numFmtId="169" fontId="263" fillId="0" borderId="0" xfId="1" applyFont="1" applyFill="1" applyBorder="1" applyAlignment="1">
      <alignment horizontal="left"/>
    </xf>
    <xf numFmtId="0" fontId="301" fillId="0" borderId="0" xfId="6" applyFont="1" applyAlignment="1">
      <alignment wrapText="1"/>
    </xf>
    <xf numFmtId="169" fontId="263" fillId="0" borderId="0" xfId="1" applyFont="1" applyFill="1" applyAlignment="1">
      <alignment horizontal="left" vertical="center"/>
    </xf>
    <xf numFmtId="169" fontId="263" fillId="0" borderId="1" xfId="1" applyFont="1" applyFill="1" applyBorder="1" applyAlignment="1">
      <alignment horizontal="center" wrapText="1"/>
    </xf>
    <xf numFmtId="173" fontId="263" fillId="0" borderId="1" xfId="0" applyNumberFormat="1" applyFont="1" applyBorder="1" applyAlignment="1">
      <alignment horizontal="center"/>
    </xf>
    <xf numFmtId="180" fontId="263" fillId="0" borderId="1" xfId="0" applyNumberFormat="1" applyFont="1" applyBorder="1" applyAlignment="1">
      <alignment horizontal="center"/>
    </xf>
    <xf numFmtId="169" fontId="263" fillId="0" borderId="1" xfId="1" applyFont="1" applyFill="1" applyBorder="1" applyAlignment="1">
      <alignment horizontal="center"/>
    </xf>
    <xf numFmtId="173" fontId="263" fillId="0" borderId="1" xfId="0" applyNumberFormat="1" applyFont="1" applyBorder="1" applyAlignment="1">
      <alignment horizontal="center" wrapText="1"/>
    </xf>
    <xf numFmtId="180" fontId="263" fillId="0" borderId="1" xfId="0" applyNumberFormat="1" applyFont="1" applyBorder="1" applyAlignment="1">
      <alignment horizontal="center" wrapText="1"/>
    </xf>
    <xf numFmtId="173" fontId="324" fillId="0" borderId="1" xfId="0" applyNumberFormat="1" applyFont="1" applyBorder="1" applyAlignment="1">
      <alignment horizontal="center" vertical="center" wrapText="1"/>
    </xf>
    <xf numFmtId="180" fontId="324" fillId="0" borderId="1" xfId="0" applyNumberFormat="1" applyFont="1" applyBorder="1" applyAlignment="1">
      <alignment horizontal="center" vertical="center" wrapText="1"/>
    </xf>
    <xf numFmtId="169" fontId="324" fillId="0" borderId="1" xfId="1" applyFont="1" applyFill="1" applyBorder="1" applyAlignment="1">
      <alignment horizontal="center" vertical="center" wrapText="1"/>
    </xf>
    <xf numFmtId="0" fontId="263" fillId="0" borderId="1" xfId="0" applyFont="1" applyBorder="1" applyAlignment="1">
      <alignment horizontal="center" vertical="center" wrapText="1"/>
    </xf>
    <xf numFmtId="0" fontId="325" fillId="31" borderId="1" xfId="0" applyFont="1" applyFill="1" applyBorder="1" applyAlignment="1">
      <alignment horizontal="center" vertical="center" wrapText="1"/>
    </xf>
    <xf numFmtId="0" fontId="277" fillId="30" borderId="1" xfId="0" applyFont="1" applyFill="1" applyBorder="1" applyAlignment="1">
      <alignment horizontal="center" vertical="center"/>
    </xf>
    <xf numFmtId="169" fontId="277" fillId="30" borderId="1" xfId="1" applyFont="1" applyFill="1" applyBorder="1" applyAlignment="1">
      <alignment horizontal="center" vertical="center"/>
    </xf>
    <xf numFmtId="0" fontId="277" fillId="30" borderId="1" xfId="0" applyFont="1" applyFill="1" applyBorder="1" applyAlignment="1">
      <alignment horizontal="center" vertical="center" wrapText="1"/>
    </xf>
    <xf numFmtId="0" fontId="326" fillId="0" borderId="43" xfId="43940" applyFont="1" applyBorder="1" applyAlignment="1">
      <alignment wrapText="1"/>
    </xf>
    <xf numFmtId="169" fontId="301" fillId="0" borderId="0" xfId="1" applyFont="1" applyFill="1" applyBorder="1" applyAlignment="1">
      <alignment horizontal="left" vertical="center" wrapText="1"/>
    </xf>
    <xf numFmtId="169" fontId="277" fillId="30" borderId="1" xfId="1" applyFont="1" applyFill="1" applyBorder="1" applyAlignment="1">
      <alignment horizontal="center" vertical="center" wrapText="1"/>
    </xf>
    <xf numFmtId="169" fontId="269" fillId="0" borderId="0" xfId="1" applyFont="1" applyFill="1" applyAlignment="1">
      <alignment horizontal="center" vertical="center"/>
    </xf>
    <xf numFmtId="169" fontId="277" fillId="0" borderId="0" xfId="1" applyFont="1" applyFill="1" applyBorder="1" applyAlignment="1">
      <alignment horizontal="center" vertical="center"/>
    </xf>
    <xf numFmtId="169" fontId="277" fillId="0" borderId="0" xfId="1" applyFont="1" applyFill="1" applyAlignment="1">
      <alignment vertical="center"/>
    </xf>
    <xf numFmtId="0" fontId="329" fillId="0" borderId="0" xfId="0" applyFont="1" applyAlignment="1">
      <alignment vertical="center"/>
    </xf>
    <xf numFmtId="0" fontId="270" fillId="0" borderId="0" xfId="0" applyFont="1" applyAlignment="1">
      <alignment vertical="center" wrapText="1"/>
    </xf>
    <xf numFmtId="169" fontId="270" fillId="0" borderId="0" xfId="1" applyFont="1" applyFill="1" applyAlignment="1">
      <alignment vertical="center"/>
    </xf>
    <xf numFmtId="169" fontId="330" fillId="0" borderId="0" xfId="1" applyFont="1" applyFill="1" applyAlignment="1">
      <alignment vertical="center"/>
    </xf>
    <xf numFmtId="0" fontId="330" fillId="0" borderId="0" xfId="0" applyFont="1" applyAlignment="1">
      <alignment vertical="center"/>
    </xf>
    <xf numFmtId="170" fontId="270" fillId="0" borderId="0" xfId="1" applyNumberFormat="1" applyFont="1" applyFill="1" applyAlignment="1">
      <alignment vertical="center"/>
    </xf>
    <xf numFmtId="0" fontId="328" fillId="0" borderId="0" xfId="0" applyFont="1" applyAlignment="1">
      <alignment horizontal="left" vertical="center"/>
    </xf>
    <xf numFmtId="0" fontId="303" fillId="0" borderId="4" xfId="0" applyFont="1" applyBorder="1" applyAlignment="1">
      <alignment horizontal="center" vertical="center"/>
    </xf>
    <xf numFmtId="0" fontId="263" fillId="0" borderId="13" xfId="35074" applyFont="1" applyBorder="1" applyAlignment="1">
      <alignment vertical="center"/>
    </xf>
    <xf numFmtId="0" fontId="326" fillId="0" borderId="43" xfId="43939" applyFont="1" applyBorder="1" applyAlignment="1">
      <alignment vertical="center" wrapText="1"/>
    </xf>
    <xf numFmtId="0" fontId="264" fillId="0" borderId="43" xfId="43900" applyBorder="1" applyAlignment="1">
      <alignment horizontal="right" vertical="center" wrapText="1"/>
    </xf>
    <xf numFmtId="4" fontId="264" fillId="0" borderId="43" xfId="43900" applyNumberFormat="1" applyBorder="1" applyAlignment="1">
      <alignment horizontal="right" vertical="center" wrapText="1"/>
    </xf>
    <xf numFmtId="0" fontId="269" fillId="0" borderId="0" xfId="35069" applyFont="1" applyAlignment="1">
      <alignment vertical="center" wrapText="1"/>
    </xf>
    <xf numFmtId="0" fontId="269" fillId="0" borderId="0" xfId="35069" applyFont="1" applyAlignment="1">
      <alignment horizontal="right" vertical="center" wrapText="1"/>
    </xf>
    <xf numFmtId="0" fontId="263" fillId="0" borderId="31" xfId="35077" applyFont="1" applyBorder="1" applyAlignment="1">
      <alignment horizontal="right" vertical="center" wrapText="1"/>
    </xf>
    <xf numFmtId="0" fontId="264" fillId="0" borderId="31" xfId="35124" applyFont="1" applyBorder="1" applyAlignment="1">
      <alignment horizontal="right" vertical="center" wrapText="1"/>
    </xf>
    <xf numFmtId="0" fontId="326" fillId="27" borderId="42" xfId="43940" applyFont="1" applyFill="1" applyBorder="1" applyAlignment="1">
      <alignment horizontal="center"/>
    </xf>
    <xf numFmtId="0" fontId="333" fillId="0" borderId="43" xfId="43940" applyFont="1" applyBorder="1" applyAlignment="1">
      <alignment wrapText="1"/>
    </xf>
    <xf numFmtId="0" fontId="118" fillId="0" borderId="0" xfId="43952"/>
    <xf numFmtId="0" fontId="332" fillId="0" borderId="0" xfId="43952" applyFont="1"/>
    <xf numFmtId="169" fontId="0" fillId="0" borderId="0" xfId="0" applyNumberFormat="1"/>
    <xf numFmtId="0" fontId="265" fillId="0" borderId="43" xfId="35104" applyFont="1" applyBorder="1" applyAlignment="1">
      <alignment wrapText="1"/>
    </xf>
    <xf numFmtId="0" fontId="265" fillId="0" borderId="43" xfId="43995" applyFont="1" applyBorder="1" applyAlignment="1">
      <alignment wrapText="1"/>
    </xf>
    <xf numFmtId="0" fontId="265" fillId="0" borderId="43" xfId="43995" applyFont="1" applyBorder="1" applyAlignment="1">
      <alignment horizontal="right" wrapText="1"/>
    </xf>
    <xf numFmtId="4" fontId="269" fillId="0" borderId="0" xfId="0" applyNumberFormat="1" applyFont="1" applyAlignment="1">
      <alignment horizontal="left" vertical="center"/>
    </xf>
    <xf numFmtId="4" fontId="340" fillId="0" borderId="0" xfId="0" applyNumberFormat="1" applyFont="1" applyAlignment="1">
      <alignment horizontal="center" vertical="center"/>
    </xf>
    <xf numFmtId="4" fontId="269" fillId="0" borderId="0" xfId="0" applyNumberFormat="1" applyFont="1" applyAlignment="1">
      <alignment horizontal="center" vertical="center" wrapText="1"/>
    </xf>
    <xf numFmtId="200" fontId="277" fillId="0" borderId="0" xfId="1" applyNumberFormat="1" applyFont="1" applyFill="1" applyBorder="1" applyAlignment="1">
      <alignment horizontal="center" vertical="center" wrapText="1"/>
    </xf>
    <xf numFmtId="184" fontId="277" fillId="0" borderId="0" xfId="1" applyNumberFormat="1" applyFont="1" applyFill="1" applyBorder="1" applyAlignment="1">
      <alignment horizontal="center" vertical="center"/>
    </xf>
    <xf numFmtId="169" fontId="277" fillId="0" borderId="0" xfId="1" applyFont="1" applyFill="1" applyBorder="1" applyAlignment="1">
      <alignment horizontal="center" vertical="center" wrapText="1"/>
    </xf>
    <xf numFmtId="200" fontId="269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7" fillId="0" borderId="1" xfId="1" applyFont="1" applyFill="1" applyBorder="1" applyAlignment="1">
      <alignment horizontal="center" vertical="center"/>
    </xf>
    <xf numFmtId="201" fontId="272" fillId="0" borderId="1" xfId="0" applyNumberFormat="1" applyFont="1" applyBorder="1" applyAlignment="1">
      <alignment horizontal="center" vertical="center" wrapText="1"/>
    </xf>
    <xf numFmtId="43" fontId="269" fillId="0" borderId="0" xfId="0" applyNumberFormat="1" applyFont="1" applyAlignment="1">
      <alignment vertical="center"/>
    </xf>
    <xf numFmtId="0" fontId="265" fillId="0" borderId="48" xfId="35132" applyFont="1" applyBorder="1" applyAlignment="1">
      <alignment wrapText="1"/>
    </xf>
    <xf numFmtId="0" fontId="265" fillId="0" borderId="48" xfId="35132" applyFont="1" applyBorder="1" applyAlignment="1">
      <alignment horizontal="right" wrapText="1"/>
    </xf>
    <xf numFmtId="169" fontId="265" fillId="0" borderId="48" xfId="1" applyFont="1" applyFill="1" applyBorder="1" applyAlignment="1">
      <alignment horizontal="right" wrapText="1"/>
    </xf>
    <xf numFmtId="0" fontId="329" fillId="0" borderId="0" xfId="0" applyFont="1" applyAlignment="1">
      <alignment horizontal="left" vertical="center"/>
    </xf>
    <xf numFmtId="4" fontId="329" fillId="0" borderId="0" xfId="0" applyNumberFormat="1" applyFont="1" applyAlignment="1">
      <alignment horizontal="center" vertical="center"/>
    </xf>
    <xf numFmtId="169" fontId="329" fillId="0" borderId="0" xfId="1" applyFont="1" applyFill="1" applyBorder="1" applyAlignment="1">
      <alignment vertical="center"/>
    </xf>
    <xf numFmtId="43" fontId="329" fillId="0" borderId="0" xfId="0" applyNumberFormat="1" applyFont="1" applyAlignment="1">
      <alignment vertical="center"/>
    </xf>
    <xf numFmtId="4" fontId="329" fillId="0" borderId="0" xfId="0" applyNumberFormat="1" applyFont="1" applyAlignment="1">
      <alignment vertical="center"/>
    </xf>
    <xf numFmtId="0" fontId="303" fillId="2" borderId="0" xfId="0" applyFont="1" applyFill="1" applyAlignment="1">
      <alignment vertical="center"/>
    </xf>
    <xf numFmtId="0" fontId="269" fillId="2" borderId="0" xfId="0" applyFont="1" applyFill="1" applyAlignment="1">
      <alignment vertical="center"/>
    </xf>
    <xf numFmtId="17" fontId="277" fillId="2" borderId="0" xfId="0" applyNumberFormat="1" applyFont="1" applyFill="1" applyAlignment="1">
      <alignment vertical="center" wrapText="1"/>
    </xf>
    <xf numFmtId="0" fontId="303" fillId="2" borderId="0" xfId="35074" applyFont="1" applyFill="1" applyAlignment="1">
      <alignment vertical="center"/>
    </xf>
    <xf numFmtId="0" fontId="303" fillId="2" borderId="0" xfId="0" applyFont="1" applyFill="1" applyAlignment="1">
      <alignment horizontal="center" vertical="center"/>
    </xf>
    <xf numFmtId="0" fontId="277" fillId="2" borderId="0" xfId="0" applyFont="1" applyFill="1" applyAlignment="1">
      <alignment horizontal="center" vertical="center"/>
    </xf>
    <xf numFmtId="0" fontId="263" fillId="2" borderId="0" xfId="35074" applyFont="1" applyFill="1" applyAlignment="1">
      <alignment vertical="center"/>
    </xf>
    <xf numFmtId="171" fontId="263" fillId="2" borderId="0" xfId="1" applyNumberFormat="1" applyFont="1" applyFill="1" applyBorder="1" applyAlignment="1">
      <alignment horizontal="center" vertical="center"/>
    </xf>
    <xf numFmtId="173" fontId="263" fillId="2" borderId="0" xfId="0" applyNumberFormat="1" applyFont="1" applyFill="1" applyAlignment="1">
      <alignment vertical="center"/>
    </xf>
    <xf numFmtId="171" fontId="269" fillId="2" borderId="0" xfId="1" applyNumberFormat="1" applyFont="1" applyFill="1" applyBorder="1" applyAlignment="1">
      <alignment horizontal="center" vertical="center"/>
    </xf>
    <xf numFmtId="173" fontId="269" fillId="2" borderId="0" xfId="0" applyNumberFormat="1" applyFont="1" applyFill="1" applyAlignment="1">
      <alignment vertical="center"/>
    </xf>
    <xf numFmtId="178" fontId="303" fillId="2" borderId="0" xfId="0" applyNumberFormat="1" applyFont="1" applyFill="1" applyAlignment="1">
      <alignment horizontal="center" vertical="center"/>
    </xf>
    <xf numFmtId="171" fontId="303" fillId="2" borderId="0" xfId="1" applyNumberFormat="1" applyFont="1" applyFill="1" applyBorder="1" applyAlignment="1">
      <alignment horizontal="center" vertical="center"/>
    </xf>
    <xf numFmtId="176" fontId="263" fillId="2" borderId="0" xfId="0" applyNumberFormat="1" applyFont="1" applyFill="1" applyAlignment="1">
      <alignment vertical="center"/>
    </xf>
    <xf numFmtId="171" fontId="277" fillId="2" borderId="0" xfId="1" applyNumberFormat="1" applyFont="1" applyFill="1" applyBorder="1" applyAlignment="1">
      <alignment horizontal="left" vertical="center"/>
    </xf>
    <xf numFmtId="176" fontId="269" fillId="2" borderId="0" xfId="0" applyNumberFormat="1" applyFont="1" applyFill="1" applyAlignment="1">
      <alignment vertical="center"/>
    </xf>
    <xf numFmtId="170" fontId="269" fillId="2" borderId="0" xfId="1" applyNumberFormat="1" applyFont="1" applyFill="1" applyBorder="1" applyAlignment="1">
      <alignment vertical="center"/>
    </xf>
    <xf numFmtId="1" fontId="269" fillId="2" borderId="0" xfId="0" applyNumberFormat="1" applyFont="1" applyFill="1" applyAlignment="1">
      <alignment vertical="center"/>
    </xf>
    <xf numFmtId="0" fontId="265" fillId="27" borderId="47" xfId="44029" applyFont="1" applyFill="1" applyBorder="1" applyAlignment="1">
      <alignment horizontal="center"/>
    </xf>
    <xf numFmtId="0" fontId="265" fillId="0" borderId="50" xfId="44029" applyFont="1" applyBorder="1" applyAlignment="1">
      <alignment wrapText="1"/>
    </xf>
    <xf numFmtId="0" fontId="342" fillId="27" borderId="47" xfId="44030" applyFont="1" applyFill="1" applyBorder="1" applyAlignment="1">
      <alignment horizontal="center"/>
    </xf>
    <xf numFmtId="0" fontId="342" fillId="0" borderId="50" xfId="44030" applyFont="1" applyBorder="1" applyAlignment="1">
      <alignment wrapText="1"/>
    </xf>
    <xf numFmtId="0" fontId="342" fillId="0" borderId="50" xfId="44030" applyFont="1" applyBorder="1" applyAlignment="1">
      <alignment horizontal="right" wrapText="1"/>
    </xf>
    <xf numFmtId="4" fontId="342" fillId="0" borderId="50" xfId="44030" applyNumberFormat="1" applyFont="1" applyBorder="1" applyAlignment="1">
      <alignment horizontal="right" wrapText="1"/>
    </xf>
    <xf numFmtId="0" fontId="342" fillId="29" borderId="50" xfId="35104" applyFont="1" applyFill="1" applyBorder="1" applyAlignment="1">
      <alignment horizontal="right" wrapText="1"/>
    </xf>
    <xf numFmtId="0" fontId="342" fillId="29" borderId="50" xfId="35104" applyFont="1" applyFill="1" applyBorder="1" applyAlignment="1">
      <alignment wrapText="1"/>
    </xf>
    <xf numFmtId="0" fontId="0" fillId="29" borderId="0" xfId="0" applyFill="1"/>
    <xf numFmtId="0" fontId="306" fillId="0" borderId="26" xfId="35060" applyBorder="1"/>
    <xf numFmtId="10" fontId="269" fillId="0" borderId="0" xfId="35078" applyNumberFormat="1" applyFont="1" applyFill="1" applyAlignment="1">
      <alignment horizontal="center" vertical="center" wrapText="1"/>
    </xf>
    <xf numFmtId="0" fontId="342" fillId="29" borderId="0" xfId="35104" applyFont="1" applyFill="1" applyAlignment="1">
      <alignment horizontal="right" wrapText="1"/>
    </xf>
    <xf numFmtId="0" fontId="326" fillId="0" borderId="0" xfId="43940" applyFont="1" applyAlignment="1">
      <alignment wrapText="1"/>
    </xf>
    <xf numFmtId="0" fontId="265" fillId="0" borderId="50" xfId="44030" applyFont="1" applyBorder="1" applyAlignment="1">
      <alignment wrapText="1"/>
    </xf>
    <xf numFmtId="174" fontId="269" fillId="0" borderId="0" xfId="2" applyNumberFormat="1" applyFont="1" applyFill="1" applyAlignment="1">
      <alignment horizontal="center" vertical="center"/>
    </xf>
    <xf numFmtId="174" fontId="263" fillId="0" borderId="0" xfId="2" applyNumberFormat="1" applyFont="1" applyFill="1" applyAlignment="1">
      <alignment horizontal="center" vertical="center"/>
    </xf>
    <xf numFmtId="174" fontId="277" fillId="0" borderId="0" xfId="2" applyNumberFormat="1" applyFont="1" applyFill="1" applyAlignment="1">
      <alignment horizontal="center" vertical="center"/>
    </xf>
    <xf numFmtId="174" fontId="303" fillId="0" borderId="0" xfId="2" applyNumberFormat="1" applyFont="1" applyFill="1" applyAlignment="1">
      <alignment horizontal="center" vertical="center"/>
    </xf>
    <xf numFmtId="2" fontId="269" fillId="0" borderId="0" xfId="0" applyNumberFormat="1" applyFont="1" applyAlignment="1">
      <alignment horizontal="center" vertical="center"/>
    </xf>
    <xf numFmtId="0" fontId="271" fillId="0" borderId="1" xfId="0" applyFont="1" applyBorder="1" applyAlignment="1">
      <alignment horizontal="center" vertical="center" wrapText="1"/>
    </xf>
    <xf numFmtId="0" fontId="270" fillId="0" borderId="0" xfId="0" applyFont="1" applyAlignment="1">
      <alignment horizontal="center" vertical="center"/>
    </xf>
    <xf numFmtId="0" fontId="271" fillId="0" borderId="28" xfId="0" applyFont="1" applyBorder="1" applyAlignment="1">
      <alignment horizontal="center" vertical="center"/>
    </xf>
    <xf numFmtId="1" fontId="270" fillId="0" borderId="0" xfId="0" applyNumberFormat="1" applyFont="1" applyAlignment="1">
      <alignment horizontal="center" vertical="center"/>
    </xf>
    <xf numFmtId="1" fontId="270" fillId="0" borderId="0" xfId="0" applyNumberFormat="1" applyFont="1" applyAlignment="1">
      <alignment horizontal="center" vertical="center" wrapText="1"/>
    </xf>
    <xf numFmtId="205" fontId="270" fillId="0" borderId="0" xfId="0" applyNumberFormat="1" applyFont="1" applyAlignment="1">
      <alignment horizontal="center" vertical="center"/>
    </xf>
    <xf numFmtId="172" fontId="270" fillId="0" borderId="0" xfId="0" applyNumberFormat="1" applyFont="1" applyAlignment="1">
      <alignment horizontal="center" vertical="center"/>
    </xf>
    <xf numFmtId="174" fontId="270" fillId="0" borderId="0" xfId="2" applyNumberFormat="1" applyFont="1" applyFill="1" applyAlignment="1">
      <alignment vertical="center"/>
    </xf>
    <xf numFmtId="9" fontId="270" fillId="0" borderId="0" xfId="2" applyFont="1" applyFill="1" applyAlignment="1">
      <alignment horizontal="center" vertical="center"/>
    </xf>
    <xf numFmtId="0" fontId="270" fillId="0" borderId="0" xfId="79" applyFont="1" applyAlignment="1">
      <alignment horizontal="left" vertical="center"/>
    </xf>
    <xf numFmtId="194" fontId="270" fillId="0" borderId="0" xfId="79" applyNumberFormat="1" applyFont="1" applyAlignment="1">
      <alignment horizontal="center" vertical="center"/>
    </xf>
    <xf numFmtId="0" fontId="270" fillId="0" borderId="0" xfId="0" applyFont="1" applyAlignment="1">
      <alignment horizontal="center" vertical="center" wrapText="1"/>
    </xf>
    <xf numFmtId="191" fontId="270" fillId="0" borderId="0" xfId="0" applyNumberFormat="1" applyFont="1" applyAlignment="1">
      <alignment horizontal="center" vertical="center" wrapText="1"/>
    </xf>
    <xf numFmtId="169" fontId="270" fillId="0" borderId="0" xfId="1" applyFont="1" applyFill="1" applyAlignment="1">
      <alignment horizontal="center" vertical="center"/>
    </xf>
    <xf numFmtId="1" fontId="270" fillId="0" borderId="0" xfId="6" applyNumberFormat="1" applyFont="1" applyAlignment="1">
      <alignment horizontal="center" vertical="center" wrapText="1"/>
    </xf>
    <xf numFmtId="1" fontId="270" fillId="0" borderId="0" xfId="6" applyNumberFormat="1" applyFont="1" applyAlignment="1">
      <alignment horizontal="center" vertical="center"/>
    </xf>
    <xf numFmtId="0" fontId="270" fillId="0" borderId="0" xfId="6" applyFont="1" applyAlignment="1">
      <alignment horizontal="center" vertical="center"/>
    </xf>
    <xf numFmtId="9" fontId="270" fillId="0" borderId="0" xfId="2" applyFont="1" applyFill="1" applyAlignment="1">
      <alignment vertical="center"/>
    </xf>
    <xf numFmtId="0" fontId="271" fillId="0" borderId="0" xfId="0" applyFont="1" applyAlignment="1">
      <alignment vertical="center"/>
    </xf>
    <xf numFmtId="0" fontId="271" fillId="0" borderId="0" xfId="0" applyFont="1" applyAlignment="1">
      <alignment horizontal="center" vertical="center"/>
    </xf>
    <xf numFmtId="0" fontId="270" fillId="0" borderId="0" xfId="3" applyFont="1" applyAlignment="1">
      <alignment horizontal="center" vertical="center" wrapText="1"/>
    </xf>
    <xf numFmtId="205" fontId="270" fillId="0" borderId="0" xfId="0" applyNumberFormat="1" applyFont="1" applyAlignment="1">
      <alignment horizontal="center" vertical="center" wrapText="1"/>
    </xf>
    <xf numFmtId="171" fontId="270" fillId="0" borderId="0" xfId="1" applyNumberFormat="1" applyFont="1" applyFill="1" applyBorder="1" applyAlignment="1">
      <alignment horizontal="center" vertical="center"/>
    </xf>
    <xf numFmtId="177" fontId="270" fillId="0" borderId="0" xfId="0" applyNumberFormat="1" applyFont="1" applyAlignment="1">
      <alignment vertical="center"/>
    </xf>
    <xf numFmtId="200" fontId="270" fillId="0" borderId="0" xfId="2" applyNumberFormat="1" applyFont="1" applyFill="1" applyAlignment="1">
      <alignment vertical="center"/>
    </xf>
    <xf numFmtId="0" fontId="270" fillId="0" borderId="0" xfId="0" applyFont="1" applyAlignment="1">
      <alignment horizontal="left" vertical="center"/>
    </xf>
    <xf numFmtId="169" fontId="270" fillId="0" borderId="0" xfId="0" applyNumberFormat="1" applyFont="1" applyAlignment="1">
      <alignment horizontal="center" vertical="center" wrapText="1"/>
    </xf>
    <xf numFmtId="1" fontId="271" fillId="0" borderId="28" xfId="8850" applyNumberFormat="1" applyFont="1" applyFill="1" applyBorder="1" applyAlignment="1">
      <alignment horizontal="center" vertical="center" wrapText="1"/>
    </xf>
    <xf numFmtId="178" fontId="270" fillId="0" borderId="0" xfId="0" applyNumberFormat="1" applyFont="1" applyAlignment="1">
      <alignment horizontal="center" vertical="center"/>
    </xf>
    <xf numFmtId="3" fontId="270" fillId="0" borderId="0" xfId="1" applyNumberFormat="1" applyFont="1" applyFill="1" applyBorder="1" applyAlignment="1">
      <alignment horizontal="center" vertical="center" wrapText="1"/>
    </xf>
    <xf numFmtId="173" fontId="270" fillId="0" borderId="0" xfId="0" applyNumberFormat="1" applyFont="1" applyAlignment="1">
      <alignment vertical="center" wrapText="1"/>
    </xf>
    <xf numFmtId="180" fontId="270" fillId="0" borderId="0" xfId="0" applyNumberFormat="1" applyFont="1" applyAlignment="1">
      <alignment horizontal="center" vertical="center"/>
    </xf>
    <xf numFmtId="180" fontId="328" fillId="0" borderId="0" xfId="0" applyNumberFormat="1" applyFont="1" applyAlignment="1">
      <alignment horizontal="justify" vertical="center" wrapText="1"/>
    </xf>
    <xf numFmtId="49" fontId="270" fillId="0" borderId="0" xfId="0" applyNumberFormat="1" applyFont="1" applyAlignment="1">
      <alignment vertical="center"/>
    </xf>
    <xf numFmtId="175" fontId="270" fillId="0" borderId="0" xfId="1" applyNumberFormat="1" applyFont="1" applyFill="1" applyBorder="1" applyAlignment="1">
      <alignment horizontal="center" vertical="center" wrapText="1"/>
    </xf>
    <xf numFmtId="173" fontId="270" fillId="0" borderId="0" xfId="0" applyNumberFormat="1" applyFont="1" applyAlignment="1">
      <alignment vertical="center"/>
    </xf>
    <xf numFmtId="0" fontId="332" fillId="0" borderId="0" xfId="0" applyFont="1" applyAlignment="1">
      <alignment vertical="center"/>
    </xf>
    <xf numFmtId="178" fontId="270" fillId="0" borderId="0" xfId="0" applyNumberFormat="1" applyFont="1" applyAlignment="1">
      <alignment horizontal="left" vertical="center"/>
    </xf>
    <xf numFmtId="0" fontId="265" fillId="27" borderId="0" xfId="44029" applyFont="1" applyFill="1" applyAlignment="1">
      <alignment horizontal="center"/>
    </xf>
    <xf numFmtId="180" fontId="270" fillId="33" borderId="0" xfId="35090" applyNumberFormat="1" applyFont="1" applyFill="1" applyBorder="1" applyAlignment="1">
      <alignment vertical="center"/>
    </xf>
    <xf numFmtId="197" fontId="270" fillId="0" borderId="0" xfId="35090" applyNumberFormat="1" applyFont="1" applyFill="1" applyBorder="1" applyAlignment="1">
      <alignment vertical="center"/>
    </xf>
    <xf numFmtId="9" fontId="348" fillId="0" borderId="0" xfId="2" applyFont="1" applyFill="1" applyAlignment="1">
      <alignment vertical="center"/>
    </xf>
    <xf numFmtId="200" fontId="270" fillId="0" borderId="0" xfId="79" applyNumberFormat="1" applyFont="1" applyAlignment="1">
      <alignment horizontal="left" vertical="center"/>
    </xf>
    <xf numFmtId="0" fontId="277" fillId="0" borderId="55" xfId="79" applyFont="1" applyBorder="1" applyAlignment="1">
      <alignment horizontal="center" vertical="center" wrapText="1"/>
    </xf>
    <xf numFmtId="2" fontId="277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65" fillId="0" borderId="51" xfId="44030" applyFont="1" applyBorder="1" applyAlignment="1">
      <alignment horizontal="right" wrapText="1"/>
    </xf>
    <xf numFmtId="4" fontId="265" fillId="0" borderId="51" xfId="44030" applyNumberFormat="1" applyFont="1" applyBorder="1" applyAlignment="1">
      <alignment horizontal="right" wrapText="1"/>
    </xf>
    <xf numFmtId="0" fontId="308" fillId="0" borderId="51" xfId="35102" applyBorder="1" applyAlignment="1">
      <alignment horizontal="right" wrapText="1"/>
    </xf>
    <xf numFmtId="169" fontId="264" fillId="0" borderId="51" xfId="1" applyFont="1" applyFill="1" applyBorder="1" applyAlignment="1">
      <alignment horizontal="right" wrapText="1"/>
    </xf>
    <xf numFmtId="200" fontId="269" fillId="0" borderId="0" xfId="0" applyNumberFormat="1" applyFont="1" applyAlignment="1">
      <alignment horizontal="center" vertical="center" wrapText="1"/>
    </xf>
    <xf numFmtId="49" fontId="270" fillId="0" borderId="0" xfId="0" applyNumberFormat="1" applyFont="1" applyAlignment="1">
      <alignment horizontal="center" vertical="center"/>
    </xf>
    <xf numFmtId="0" fontId="328" fillId="0" borderId="0" xfId="0" applyFont="1" applyAlignment="1">
      <alignment horizontal="justify" vertical="center" wrapText="1"/>
    </xf>
    <xf numFmtId="0" fontId="271" fillId="0" borderId="54" xfId="0" applyFont="1" applyBorder="1" applyAlignment="1">
      <alignment horizontal="center" vertical="center"/>
    </xf>
    <xf numFmtId="0" fontId="271" fillId="0" borderId="55" xfId="79" applyFont="1" applyBorder="1" applyAlignment="1">
      <alignment horizontal="center" vertical="center"/>
    </xf>
    <xf numFmtId="200" fontId="271" fillId="0" borderId="53" xfId="7" applyNumberFormat="1" applyFont="1" applyFill="1" applyBorder="1" applyAlignment="1">
      <alignment horizontal="center" vertical="center" wrapText="1"/>
    </xf>
    <xf numFmtId="0" fontId="271" fillId="0" borderId="52" xfId="0" applyFont="1" applyBorder="1" applyAlignment="1">
      <alignment horizontal="center" vertical="center"/>
    </xf>
    <xf numFmtId="0" fontId="271" fillId="0" borderId="53" xfId="0" applyFont="1" applyBorder="1" applyAlignment="1">
      <alignment horizontal="center" vertical="center"/>
    </xf>
    <xf numFmtId="0" fontId="271" fillId="0" borderId="53" xfId="6" applyFont="1" applyBorder="1" applyAlignment="1">
      <alignment horizontal="center" vertical="center"/>
    </xf>
    <xf numFmtId="178" fontId="271" fillId="0" borderId="53" xfId="0" applyNumberFormat="1" applyFont="1" applyBorder="1" applyAlignment="1">
      <alignment horizontal="center" vertical="center"/>
    </xf>
    <xf numFmtId="178" fontId="271" fillId="0" borderId="52" xfId="0" applyNumberFormat="1" applyFont="1" applyBorder="1" applyAlignment="1">
      <alignment horizontal="center" vertical="center"/>
    </xf>
    <xf numFmtId="178" fontId="271" fillId="0" borderId="53" xfId="0" applyNumberFormat="1" applyFont="1" applyBorder="1" applyAlignment="1">
      <alignment horizontal="center" vertical="center" wrapText="1"/>
    </xf>
    <xf numFmtId="178" fontId="271" fillId="0" borderId="52" xfId="0" applyNumberFormat="1" applyFont="1" applyBorder="1" applyAlignment="1">
      <alignment horizontal="left" vertical="center"/>
    </xf>
    <xf numFmtId="200" fontId="271" fillId="0" borderId="55" xfId="7" applyNumberFormat="1" applyFont="1" applyFill="1" applyBorder="1" applyAlignment="1">
      <alignment horizontal="center" vertical="center" wrapText="1"/>
    </xf>
    <xf numFmtId="0" fontId="271" fillId="0" borderId="55" xfId="79" applyFont="1" applyBorder="1" applyAlignment="1">
      <alignment horizontal="right" vertical="center"/>
    </xf>
    <xf numFmtId="205" fontId="271" fillId="0" borderId="55" xfId="7" applyNumberFormat="1" applyFont="1" applyFill="1" applyBorder="1" applyAlignment="1">
      <alignment horizontal="center" vertical="center" wrapText="1"/>
    </xf>
    <xf numFmtId="0" fontId="269" fillId="0" borderId="55" xfId="0" applyFont="1" applyBorder="1" applyAlignment="1">
      <alignment horizontal="center" vertical="center"/>
    </xf>
    <xf numFmtId="2" fontId="269" fillId="0" borderId="55" xfId="0" applyNumberFormat="1" applyFont="1" applyBorder="1" applyAlignment="1">
      <alignment horizontal="center" vertical="center"/>
    </xf>
    <xf numFmtId="3" fontId="268" fillId="0" borderId="13" xfId="0" applyNumberFormat="1" applyFont="1" applyBorder="1" applyAlignment="1">
      <alignment horizontal="center" vertical="center"/>
    </xf>
    <xf numFmtId="0" fontId="328" fillId="0" borderId="0" xfId="0" applyFont="1" applyAlignment="1">
      <alignment horizontal="left" vertical="center" wrapText="1"/>
    </xf>
    <xf numFmtId="0" fontId="271" fillId="0" borderId="52" xfId="0" applyFont="1" applyBorder="1" applyAlignment="1">
      <alignment horizontal="center" vertical="center" wrapText="1"/>
    </xf>
    <xf numFmtId="0" fontId="271" fillId="0" borderId="0" xfId="0" applyFont="1" applyAlignment="1">
      <alignment horizontal="left" vertical="center"/>
    </xf>
    <xf numFmtId="0" fontId="270" fillId="0" borderId="0" xfId="0" applyFont="1" applyAlignment="1">
      <alignment horizontal="centerContinuous" vertical="center"/>
    </xf>
    <xf numFmtId="1" fontId="270" fillId="0" borderId="0" xfId="0" applyNumberFormat="1" applyFont="1" applyAlignment="1">
      <alignment vertical="center" wrapText="1"/>
    </xf>
    <xf numFmtId="196" fontId="270" fillId="0" borderId="0" xfId="7" applyNumberFormat="1" applyFont="1" applyFill="1" applyAlignment="1">
      <alignment horizontal="center" vertical="center" wrapText="1"/>
    </xf>
    <xf numFmtId="9" fontId="270" fillId="0" borderId="0" xfId="2" applyFont="1" applyFill="1" applyAlignment="1">
      <alignment horizontal="center" vertical="center" wrapText="1"/>
    </xf>
    <xf numFmtId="10" fontId="270" fillId="0" borderId="0" xfId="2" applyNumberFormat="1" applyFont="1" applyFill="1" applyBorder="1" applyAlignment="1">
      <alignment vertical="center"/>
    </xf>
    <xf numFmtId="1" fontId="270" fillId="0" borderId="0" xfId="0" applyNumberFormat="1" applyFont="1" applyAlignment="1">
      <alignment vertical="center"/>
    </xf>
    <xf numFmtId="0" fontId="270" fillId="0" borderId="0" xfId="6" applyFont="1" applyAlignment="1">
      <alignment vertical="center"/>
    </xf>
    <xf numFmtId="176" fontId="270" fillId="0" borderId="0" xfId="0" applyNumberFormat="1" applyFont="1" applyAlignment="1">
      <alignment vertical="center"/>
    </xf>
    <xf numFmtId="178" fontId="270" fillId="0" borderId="0" xfId="0" applyNumberFormat="1" applyFont="1" applyAlignment="1">
      <alignment horizontal="centerContinuous" vertical="center"/>
    </xf>
    <xf numFmtId="9" fontId="270" fillId="0" borderId="0" xfId="2" applyFont="1" applyFill="1" applyBorder="1" applyAlignment="1">
      <alignment horizontal="center" vertical="center"/>
    </xf>
    <xf numFmtId="176" fontId="271" fillId="0" borderId="0" xfId="0" applyNumberFormat="1" applyFont="1" applyAlignment="1">
      <alignment vertical="center"/>
    </xf>
    <xf numFmtId="0" fontId="271" fillId="0" borderId="52" xfId="6" applyFont="1" applyBorder="1" applyAlignment="1">
      <alignment horizontal="center" vertical="center"/>
    </xf>
    <xf numFmtId="0" fontId="271" fillId="0" borderId="35" xfId="0" applyFont="1" applyBorder="1" applyAlignment="1">
      <alignment horizontal="center" vertical="center"/>
    </xf>
    <xf numFmtId="173" fontId="270" fillId="0" borderId="0" xfId="0" applyNumberFormat="1" applyFont="1" applyAlignment="1">
      <alignment horizontal="center" vertical="center" wrapText="1"/>
    </xf>
    <xf numFmtId="171" fontId="271" fillId="0" borderId="52" xfId="1" applyNumberFormat="1" applyFont="1" applyFill="1" applyBorder="1" applyAlignment="1">
      <alignment horizontal="center" vertical="center" wrapText="1"/>
    </xf>
    <xf numFmtId="0" fontId="271" fillId="0" borderId="35" xfId="0" applyFont="1" applyBorder="1" applyAlignment="1">
      <alignment horizontal="center" vertical="center" wrapText="1"/>
    </xf>
    <xf numFmtId="0" fontId="328" fillId="0" borderId="0" xfId="6" applyFont="1" applyAlignment="1">
      <alignment vertical="center" wrapText="1"/>
    </xf>
    <xf numFmtId="0" fontId="271" fillId="30" borderId="1" xfId="0" applyFont="1" applyFill="1" applyBorder="1" applyAlignment="1">
      <alignment horizontal="center" vertical="center"/>
    </xf>
    <xf numFmtId="169" fontId="271" fillId="30" borderId="1" xfId="1" applyFont="1" applyFill="1" applyBorder="1" applyAlignment="1">
      <alignment horizontal="center" vertical="center"/>
    </xf>
    <xf numFmtId="0" fontId="267" fillId="0" borderId="1" xfId="28" applyFont="1" applyBorder="1" applyAlignment="1">
      <alignment horizontal="center" vertical="center" wrapText="1"/>
    </xf>
    <xf numFmtId="1" fontId="76" fillId="0" borderId="36" xfId="28" applyNumberFormat="1" applyFont="1" applyBorder="1" applyAlignment="1">
      <alignment horizontal="center" vertical="center" wrapText="1"/>
    </xf>
    <xf numFmtId="165" fontId="76" fillId="0" borderId="36" xfId="28" applyNumberFormat="1" applyFont="1" applyBorder="1" applyAlignment="1">
      <alignment horizontal="center" vertical="center" wrapText="1"/>
    </xf>
    <xf numFmtId="1" fontId="76" fillId="0" borderId="1" xfId="28" applyNumberFormat="1" applyFont="1" applyBorder="1" applyAlignment="1">
      <alignment horizontal="center" vertical="center" wrapText="1"/>
    </xf>
    <xf numFmtId="1" fontId="76" fillId="0" borderId="44" xfId="28" applyNumberFormat="1" applyFont="1" applyBorder="1" applyAlignment="1">
      <alignment horizontal="center" vertical="center" wrapText="1"/>
    </xf>
    <xf numFmtId="165" fontId="76" fillId="0" borderId="44" xfId="28" applyNumberFormat="1" applyFont="1" applyBorder="1" applyAlignment="1">
      <alignment horizontal="center" vertical="center" wrapText="1"/>
    </xf>
    <xf numFmtId="165" fontId="76" fillId="0" borderId="1" xfId="28" applyNumberFormat="1" applyFont="1" applyBorder="1" applyAlignment="1">
      <alignment horizontal="center" vertical="center" wrapText="1"/>
    </xf>
    <xf numFmtId="0" fontId="267" fillId="26" borderId="1" xfId="0" applyFont="1" applyFill="1" applyBorder="1" applyAlignment="1">
      <alignment horizontal="center" vertical="center" wrapText="1"/>
    </xf>
    <xf numFmtId="1" fontId="267" fillId="26" borderId="1" xfId="0" applyNumberFormat="1" applyFont="1" applyFill="1" applyBorder="1" applyAlignment="1">
      <alignment horizontal="center" vertical="center" wrapText="1"/>
    </xf>
    <xf numFmtId="201" fontId="267" fillId="26" borderId="1" xfId="0" applyNumberFormat="1" applyFont="1" applyFill="1" applyBorder="1" applyAlignment="1">
      <alignment horizontal="center" vertical="center" wrapText="1"/>
    </xf>
    <xf numFmtId="178" fontId="271" fillId="0" borderId="15" xfId="0" applyNumberFormat="1" applyFont="1" applyBorder="1" applyAlignment="1">
      <alignment horizontal="center" vertical="center"/>
    </xf>
    <xf numFmtId="0" fontId="271" fillId="0" borderId="33" xfId="0" applyFont="1" applyBorder="1" applyAlignment="1">
      <alignment horizontal="center" vertical="center"/>
    </xf>
    <xf numFmtId="0" fontId="271" fillId="0" borderId="4" xfId="79" applyFont="1" applyBorder="1" applyAlignment="1">
      <alignment horizontal="center" vertical="center"/>
    </xf>
    <xf numFmtId="180" fontId="270" fillId="0" borderId="0" xfId="0" applyNumberFormat="1" applyFont="1" applyAlignment="1">
      <alignment horizontal="center" vertical="center" wrapText="1"/>
    </xf>
    <xf numFmtId="0" fontId="270" fillId="0" borderId="0" xfId="0" applyFont="1" applyAlignment="1">
      <alignment horizontal="left" vertical="center" wrapText="1"/>
    </xf>
    <xf numFmtId="0" fontId="270" fillId="0" borderId="0" xfId="35074" applyFont="1" applyAlignment="1">
      <alignment vertical="center"/>
    </xf>
    <xf numFmtId="0" fontId="271" fillId="0" borderId="1" xfId="0" applyFont="1" applyBorder="1" applyAlignment="1">
      <alignment horizontal="center" vertical="center"/>
    </xf>
    <xf numFmtId="0" fontId="271" fillId="0" borderId="1" xfId="0" applyFont="1" applyBorder="1" applyAlignment="1">
      <alignment horizontal="centerContinuous" vertical="center"/>
    </xf>
    <xf numFmtId="180" fontId="271" fillId="0" borderId="0" xfId="0" applyNumberFormat="1" applyFont="1" applyAlignment="1">
      <alignment horizontal="center" vertical="center" wrapText="1"/>
    </xf>
    <xf numFmtId="178" fontId="271" fillId="0" borderId="0" xfId="0" applyNumberFormat="1" applyFont="1" applyAlignment="1">
      <alignment horizontal="centerContinuous" vertical="center"/>
    </xf>
    <xf numFmtId="215" fontId="270" fillId="0" borderId="0" xfId="0" applyNumberFormat="1" applyFont="1" applyAlignment="1">
      <alignment vertical="center"/>
    </xf>
    <xf numFmtId="0" fontId="271" fillId="0" borderId="1" xfId="79" applyFont="1" applyBorder="1" applyAlignment="1">
      <alignment horizontal="center" vertical="center"/>
    </xf>
    <xf numFmtId="178" fontId="271" fillId="0" borderId="1" xfId="0" applyNumberFormat="1" applyFont="1" applyBorder="1" applyAlignment="1">
      <alignment horizontal="center" vertical="center"/>
    </xf>
    <xf numFmtId="180" fontId="271" fillId="0" borderId="1" xfId="0" applyNumberFormat="1" applyFont="1" applyBorder="1" applyAlignment="1">
      <alignment horizontal="center" vertical="center" wrapText="1"/>
    </xf>
    <xf numFmtId="200" fontId="271" fillId="0" borderId="1" xfId="7" applyNumberFormat="1" applyFont="1" applyFill="1" applyBorder="1" applyAlignment="1">
      <alignment horizontal="center" vertical="center" wrapText="1"/>
    </xf>
    <xf numFmtId="200" fontId="270" fillId="0" borderId="0" xfId="0" applyNumberFormat="1" applyFont="1" applyAlignment="1">
      <alignment vertical="center"/>
    </xf>
    <xf numFmtId="178" fontId="271" fillId="0" borderId="0" xfId="0" applyNumberFormat="1" applyFont="1" applyAlignment="1">
      <alignment horizontal="center" vertical="center"/>
    </xf>
    <xf numFmtId="0" fontId="271" fillId="0" borderId="0" xfId="0" applyFont="1" applyAlignment="1">
      <alignment horizontal="centerContinuous" vertical="center"/>
    </xf>
    <xf numFmtId="49" fontId="271" fillId="0" borderId="53" xfId="0" applyNumberFormat="1" applyFont="1" applyBorder="1" applyAlignment="1">
      <alignment vertical="center" wrapText="1"/>
    </xf>
    <xf numFmtId="0" fontId="271" fillId="0" borderId="2" xfId="0" applyFont="1" applyBorder="1" applyAlignment="1">
      <alignment horizontal="center" vertical="center" wrapText="1"/>
    </xf>
    <xf numFmtId="0" fontId="271" fillId="0" borderId="28" xfId="79" applyFont="1" applyBorder="1" applyAlignment="1">
      <alignment horizontal="center" vertical="center" wrapText="1"/>
    </xf>
    <xf numFmtId="0" fontId="271" fillId="0" borderId="33" xfId="79" applyFont="1" applyBorder="1" applyAlignment="1">
      <alignment horizontal="center" vertical="center" wrapText="1"/>
    </xf>
    <xf numFmtId="49" fontId="270" fillId="0" borderId="56" xfId="0" applyNumberFormat="1" applyFont="1" applyBorder="1" applyAlignment="1">
      <alignment vertical="center" wrapText="1"/>
    </xf>
    <xf numFmtId="49" fontId="270" fillId="0" borderId="29" xfId="0" applyNumberFormat="1" applyFont="1" applyBorder="1" applyAlignment="1">
      <alignment vertical="center" wrapText="1"/>
    </xf>
    <xf numFmtId="178" fontId="271" fillId="0" borderId="53" xfId="0" applyNumberFormat="1" applyFont="1" applyBorder="1" applyAlignment="1">
      <alignment vertical="center" wrapText="1"/>
    </xf>
    <xf numFmtId="0" fontId="271" fillId="0" borderId="41" xfId="0" applyFont="1" applyBorder="1" applyAlignment="1">
      <alignment horizontal="center" vertical="center" wrapText="1"/>
    </xf>
    <xf numFmtId="180" fontId="271" fillId="0" borderId="52" xfId="0" applyNumberFormat="1" applyFont="1" applyBorder="1" applyAlignment="1">
      <alignment horizontal="center" vertical="center" wrapText="1"/>
    </xf>
    <xf numFmtId="178" fontId="271" fillId="0" borderId="0" xfId="0" applyNumberFormat="1" applyFont="1" applyAlignment="1">
      <alignment vertical="center" wrapText="1"/>
    </xf>
    <xf numFmtId="0" fontId="271" fillId="0" borderId="0" xfId="0" applyFont="1" applyAlignment="1">
      <alignment horizontal="center" vertical="center" wrapText="1"/>
    </xf>
    <xf numFmtId="0" fontId="271" fillId="0" borderId="55" xfId="79" applyFont="1" applyBorder="1" applyAlignment="1">
      <alignment horizontal="center" vertical="center" wrapText="1"/>
    </xf>
    <xf numFmtId="178" fontId="271" fillId="0" borderId="52" xfId="0" applyNumberFormat="1" applyFont="1" applyBorder="1" applyAlignment="1">
      <alignment vertical="center" wrapText="1"/>
    </xf>
    <xf numFmtId="1" fontId="270" fillId="0" borderId="1" xfId="7" applyNumberFormat="1" applyFont="1" applyFill="1" applyBorder="1" applyAlignment="1">
      <alignment horizontal="center" vertical="center" wrapText="1"/>
    </xf>
    <xf numFmtId="168" fontId="271" fillId="0" borderId="1" xfId="0" applyNumberFormat="1" applyFont="1" applyBorder="1" applyAlignment="1">
      <alignment horizontal="center" vertical="center"/>
    </xf>
    <xf numFmtId="1" fontId="271" fillId="0" borderId="1" xfId="8850" applyNumberFormat="1" applyFont="1" applyFill="1" applyBorder="1" applyAlignment="1">
      <alignment horizontal="center" vertical="center" wrapText="1"/>
    </xf>
    <xf numFmtId="180" fontId="270" fillId="0" borderId="1" xfId="35090" applyNumberFormat="1" applyFont="1" applyFill="1" applyBorder="1" applyAlignment="1">
      <alignment horizontal="center" vertical="center"/>
    </xf>
    <xf numFmtId="176" fontId="271" fillId="0" borderId="1" xfId="35091" applyNumberFormat="1" applyFont="1" applyBorder="1" applyAlignment="1">
      <alignment horizontal="left" vertical="center"/>
    </xf>
    <xf numFmtId="180" fontId="271" fillId="0" borderId="1" xfId="35090" applyNumberFormat="1" applyFont="1" applyFill="1" applyBorder="1" applyAlignment="1">
      <alignment horizontal="center" vertical="center"/>
    </xf>
    <xf numFmtId="0" fontId="330" fillId="0" borderId="0" xfId="35091" applyFont="1" applyAlignment="1">
      <alignment vertical="center"/>
    </xf>
    <xf numFmtId="168" fontId="267" fillId="0" borderId="1" xfId="35091" applyNumberFormat="1" applyFont="1" applyBorder="1" applyAlignment="1">
      <alignment horizontal="center" vertical="center"/>
    </xf>
    <xf numFmtId="168" fontId="76" fillId="0" borderId="0" xfId="35090" applyNumberFormat="1" applyFont="1" applyFill="1" applyAlignment="1">
      <alignment vertical="center"/>
    </xf>
    <xf numFmtId="0" fontId="76" fillId="0" borderId="0" xfId="35090" applyFont="1" applyFill="1" applyAlignment="1">
      <alignment vertical="center"/>
    </xf>
    <xf numFmtId="180" fontId="76" fillId="0" borderId="0" xfId="35090" applyNumberFormat="1" applyFont="1" applyFill="1" applyBorder="1" applyAlignment="1">
      <alignment vertical="center"/>
    </xf>
    <xf numFmtId="168" fontId="270" fillId="0" borderId="0" xfId="0" applyNumberFormat="1" applyFont="1" applyAlignment="1">
      <alignment vertical="center"/>
    </xf>
    <xf numFmtId="168" fontId="270" fillId="0" borderId="0" xfId="0" applyNumberFormat="1" applyFont="1" applyAlignment="1">
      <alignment horizontal="center" vertical="center"/>
    </xf>
    <xf numFmtId="0" fontId="330" fillId="0" borderId="0" xfId="43965" applyFont="1" applyAlignment="1">
      <alignment vertical="center"/>
    </xf>
    <xf numFmtId="169" fontId="270" fillId="0" borderId="0" xfId="0" applyNumberFormat="1" applyFont="1" applyAlignment="1">
      <alignment vertical="center"/>
    </xf>
    <xf numFmtId="200" fontId="332" fillId="0" borderId="0" xfId="0" applyNumberFormat="1" applyFont="1" applyAlignment="1">
      <alignment horizontal="center" vertical="center"/>
    </xf>
    <xf numFmtId="200" fontId="332" fillId="0" borderId="0" xfId="0" applyNumberFormat="1" applyFont="1" applyAlignment="1">
      <alignment vertical="center"/>
    </xf>
    <xf numFmtId="169" fontId="271" fillId="0" borderId="1" xfId="1" applyFont="1" applyFill="1" applyBorder="1" applyAlignment="1">
      <alignment horizontal="center" vertical="center"/>
    </xf>
    <xf numFmtId="0" fontId="76" fillId="0" borderId="1" xfId="28" applyFont="1" applyBorder="1" applyAlignment="1">
      <alignment horizontal="center" vertical="center" wrapText="1"/>
    </xf>
    <xf numFmtId="0" fontId="267" fillId="0" borderId="1" xfId="0" applyFont="1" applyBorder="1" applyAlignment="1">
      <alignment horizontal="center" vertical="center" wrapText="1"/>
    </xf>
    <xf numFmtId="1" fontId="267" fillId="0" borderId="1" xfId="0" applyNumberFormat="1" applyFont="1" applyBorder="1" applyAlignment="1">
      <alignment horizontal="center" vertical="center" wrapText="1"/>
    </xf>
    <xf numFmtId="200" fontId="267" fillId="0" borderId="1" xfId="0" applyNumberFormat="1" applyFont="1" applyBorder="1" applyAlignment="1">
      <alignment horizontal="center" vertical="center" wrapText="1"/>
    </xf>
    <xf numFmtId="0" fontId="270" fillId="0" borderId="52" xfId="0" applyFont="1" applyBorder="1" applyAlignment="1">
      <alignment vertical="center"/>
    </xf>
    <xf numFmtId="0" fontId="270" fillId="0" borderId="33" xfId="0" applyFont="1" applyBorder="1" applyAlignment="1">
      <alignment horizontal="center" vertical="center"/>
    </xf>
    <xf numFmtId="2" fontId="270" fillId="0" borderId="0" xfId="0" applyNumberFormat="1" applyFont="1" applyAlignment="1">
      <alignment horizontal="center" vertical="center"/>
    </xf>
    <xf numFmtId="2" fontId="270" fillId="0" borderId="33" xfId="0" applyNumberFormat="1" applyFont="1" applyBorder="1" applyAlignment="1">
      <alignment horizontal="center" vertical="center"/>
    </xf>
    <xf numFmtId="0" fontId="271" fillId="0" borderId="55" xfId="0" applyFont="1" applyBorder="1" applyAlignment="1">
      <alignment horizontal="center" vertical="center"/>
    </xf>
    <xf numFmtId="178" fontId="271" fillId="0" borderId="33" xfId="0" applyNumberFormat="1" applyFont="1" applyBorder="1" applyAlignment="1">
      <alignment horizontal="center" vertical="center"/>
    </xf>
    <xf numFmtId="3" fontId="271" fillId="0" borderId="0" xfId="0" applyNumberFormat="1" applyFont="1" applyAlignment="1">
      <alignment horizontal="center" vertical="center"/>
    </xf>
    <xf numFmtId="0" fontId="269" fillId="0" borderId="13" xfId="0" applyFont="1" applyBorder="1" applyAlignment="1">
      <alignment horizontal="center" vertical="center" wrapText="1"/>
    </xf>
    <xf numFmtId="200" fontId="269" fillId="0" borderId="0" xfId="0" applyNumberFormat="1" applyFont="1" applyAlignment="1">
      <alignment horizontal="center" vertical="center"/>
    </xf>
    <xf numFmtId="216" fontId="270" fillId="0" borderId="0" xfId="2" applyNumberFormat="1" applyFont="1" applyFill="1" applyAlignment="1">
      <alignment vertical="center"/>
    </xf>
    <xf numFmtId="180" fontId="269" fillId="0" borderId="0" xfId="0" applyNumberFormat="1" applyFont="1" applyAlignment="1">
      <alignment horizontal="center" vertical="center"/>
    </xf>
    <xf numFmtId="180" fontId="277" fillId="0" borderId="1" xfId="0" applyNumberFormat="1" applyFont="1" applyBorder="1" applyAlignment="1">
      <alignment horizontal="center" vertical="center" wrapText="1"/>
    </xf>
    <xf numFmtId="176" fontId="349" fillId="0" borderId="0" xfId="35091" applyNumberFormat="1" applyFont="1" applyAlignment="1">
      <alignment vertical="center"/>
    </xf>
    <xf numFmtId="180" fontId="270" fillId="0" borderId="53" xfId="35090" applyNumberFormat="1" applyFont="1" applyFill="1" applyBorder="1" applyAlignment="1">
      <alignment horizontal="center" vertical="center"/>
    </xf>
    <xf numFmtId="180" fontId="67" fillId="0" borderId="53" xfId="35090" applyNumberFormat="1" applyFont="1" applyFill="1" applyBorder="1" applyAlignment="1">
      <alignment horizontal="center" vertical="center"/>
    </xf>
    <xf numFmtId="0" fontId="350" fillId="0" borderId="0" xfId="0" applyFont="1" applyAlignment="1">
      <alignment vertical="center"/>
    </xf>
    <xf numFmtId="200" fontId="271" fillId="0" borderId="0" xfId="7" applyNumberFormat="1" applyFont="1" applyFill="1" applyBorder="1" applyAlignment="1">
      <alignment horizontal="center" vertical="center" wrapText="1"/>
    </xf>
    <xf numFmtId="166" fontId="271" fillId="0" borderId="15" xfId="6" applyNumberFormat="1" applyFont="1" applyBorder="1" applyAlignment="1">
      <alignment horizontal="center" vertical="center" wrapText="1"/>
    </xf>
    <xf numFmtId="166" fontId="270" fillId="0" borderId="15" xfId="6" applyNumberFormat="1" applyFont="1" applyBorder="1" applyAlignment="1">
      <alignment horizontal="center" vertical="center" wrapText="1"/>
    </xf>
    <xf numFmtId="205" fontId="271" fillId="0" borderId="0" xfId="7" applyNumberFormat="1" applyFont="1" applyFill="1" applyBorder="1" applyAlignment="1">
      <alignment horizontal="center" vertical="center" wrapText="1"/>
    </xf>
    <xf numFmtId="0" fontId="277" fillId="0" borderId="59" xfId="0" applyFont="1" applyBorder="1" applyAlignment="1">
      <alignment horizontal="center" vertical="center"/>
    </xf>
    <xf numFmtId="218" fontId="270" fillId="0" borderId="0" xfId="0" applyNumberFormat="1" applyFont="1" applyAlignment="1">
      <alignment vertical="center"/>
    </xf>
    <xf numFmtId="180" fontId="277" fillId="2" borderId="1" xfId="0" applyNumberFormat="1" applyFont="1" applyFill="1" applyBorder="1" applyAlignment="1">
      <alignment horizontal="center" vertical="center" wrapText="1"/>
    </xf>
    <xf numFmtId="180" fontId="277" fillId="2" borderId="13" xfId="0" applyNumberFormat="1" applyFont="1" applyFill="1" applyBorder="1" applyAlignment="1">
      <alignment horizontal="center" vertical="center" wrapText="1"/>
    </xf>
    <xf numFmtId="169" fontId="271" fillId="0" borderId="1" xfId="1" applyFont="1" applyFill="1" applyBorder="1" applyAlignment="1">
      <alignment horizontal="center" vertical="center" wrapText="1"/>
    </xf>
    <xf numFmtId="173" fontId="270" fillId="0" borderId="1" xfId="43897" applyNumberFormat="1" applyFont="1" applyBorder="1" applyAlignment="1">
      <alignment horizontal="center" vertical="center"/>
    </xf>
    <xf numFmtId="173" fontId="270" fillId="0" borderId="1" xfId="0" applyNumberFormat="1" applyFont="1" applyBorder="1" applyAlignment="1">
      <alignment horizontal="center" vertical="center"/>
    </xf>
    <xf numFmtId="218" fontId="269" fillId="0" borderId="0" xfId="0" applyNumberFormat="1" applyFont="1" applyAlignment="1">
      <alignment horizontal="left" vertical="center"/>
    </xf>
    <xf numFmtId="0" fontId="306" fillId="0" borderId="61" xfId="35060" applyFill="1" applyBorder="1"/>
    <xf numFmtId="165" fontId="59" fillId="0" borderId="36" xfId="28" applyNumberFormat="1" applyFont="1" applyBorder="1" applyAlignment="1">
      <alignment horizontal="center" vertical="center" wrapText="1"/>
    </xf>
    <xf numFmtId="200" fontId="270" fillId="0" borderId="0" xfId="0" applyNumberFormat="1" applyFont="1" applyAlignment="1">
      <alignment horizontal="center" vertical="center"/>
    </xf>
    <xf numFmtId="0" fontId="271" fillId="2" borderId="28" xfId="79" applyFont="1" applyFill="1" applyBorder="1" applyAlignment="1">
      <alignment horizontal="center" vertical="center" wrapText="1"/>
    </xf>
    <xf numFmtId="180" fontId="270" fillId="2" borderId="0" xfId="0" applyNumberFormat="1" applyFont="1" applyFill="1" applyAlignment="1">
      <alignment horizontal="center" vertical="center"/>
    </xf>
    <xf numFmtId="180" fontId="271" fillId="2" borderId="40" xfId="0" applyNumberFormat="1" applyFont="1" applyFill="1" applyBorder="1" applyAlignment="1">
      <alignment horizontal="center" vertical="center" wrapText="1"/>
    </xf>
    <xf numFmtId="1" fontId="270" fillId="0" borderId="62" xfId="7" applyNumberFormat="1" applyFont="1" applyFill="1" applyBorder="1" applyAlignment="1">
      <alignment horizontal="center" vertical="center" wrapText="1"/>
    </xf>
    <xf numFmtId="173" fontId="270" fillId="0" borderId="62" xfId="43897" applyNumberFormat="1" applyFont="1" applyBorder="1" applyAlignment="1">
      <alignment horizontal="center" vertical="center"/>
    </xf>
    <xf numFmtId="173" fontId="270" fillId="0" borderId="62" xfId="0" applyNumberFormat="1" applyFont="1" applyBorder="1" applyAlignment="1">
      <alignment horizontal="center" vertical="center"/>
    </xf>
    <xf numFmtId="180" fontId="270" fillId="0" borderId="62" xfId="35090" applyNumberFormat="1" applyFont="1" applyFill="1" applyBorder="1" applyAlignment="1">
      <alignment horizontal="center" vertical="center"/>
    </xf>
    <xf numFmtId="200" fontId="277" fillId="0" borderId="0" xfId="0" applyNumberFormat="1" applyFont="1" applyAlignment="1">
      <alignment horizontal="left" vertical="center"/>
    </xf>
    <xf numFmtId="205" fontId="263" fillId="0" borderId="1" xfId="0" applyNumberFormat="1" applyFont="1" applyBorder="1" applyAlignment="1">
      <alignment vertical="center"/>
    </xf>
    <xf numFmtId="223" fontId="269" fillId="0" borderId="0" xfId="1" applyNumberFormat="1" applyFont="1" applyFill="1" applyBorder="1" applyAlignment="1">
      <alignment vertical="center"/>
    </xf>
    <xf numFmtId="218" fontId="269" fillId="0" borderId="0" xfId="0" applyNumberFormat="1" applyFont="1" applyAlignment="1">
      <alignment horizontal="center" vertical="center"/>
    </xf>
    <xf numFmtId="4" fontId="328" fillId="0" borderId="0" xfId="0" applyNumberFormat="1" applyFont="1" applyAlignment="1">
      <alignment horizontal="left" vertical="center" wrapText="1"/>
    </xf>
    <xf numFmtId="0" fontId="271" fillId="0" borderId="8" xfId="0" applyFont="1" applyBorder="1" applyAlignment="1">
      <alignment horizontal="center" vertical="center"/>
    </xf>
    <xf numFmtId="0" fontId="271" fillId="0" borderId="11" xfId="0" applyFont="1" applyBorder="1" applyAlignment="1">
      <alignment horizontal="center" vertical="center"/>
    </xf>
    <xf numFmtId="0" fontId="271" fillId="0" borderId="9" xfId="79" applyFont="1" applyBorder="1" applyAlignment="1">
      <alignment horizontal="center" vertical="center"/>
    </xf>
    <xf numFmtId="0" fontId="271" fillId="0" borderId="11" xfId="79" applyFont="1" applyBorder="1" applyAlignment="1">
      <alignment horizontal="center" vertical="center"/>
    </xf>
    <xf numFmtId="0" fontId="277" fillId="0" borderId="64" xfId="0" applyFont="1" applyBorder="1" applyAlignment="1">
      <alignment horizontal="center" vertical="center"/>
    </xf>
    <xf numFmtId="171" fontId="269" fillId="0" borderId="0" xfId="1" applyNumberFormat="1" applyFont="1" applyFill="1" applyAlignment="1">
      <alignment vertical="center"/>
    </xf>
    <xf numFmtId="0" fontId="271" fillId="2" borderId="0" xfId="0" applyFont="1" applyFill="1" applyAlignment="1">
      <alignment horizontal="left" vertical="center"/>
    </xf>
    <xf numFmtId="0" fontId="269" fillId="0" borderId="60" xfId="0" applyFont="1" applyBorder="1" applyAlignment="1">
      <alignment horizontal="center" vertical="center" wrapText="1"/>
    </xf>
    <xf numFmtId="0" fontId="277" fillId="0" borderId="60" xfId="0" applyFont="1" applyBorder="1" applyAlignment="1">
      <alignment horizontal="center" vertical="center" wrapText="1"/>
    </xf>
    <xf numFmtId="168" fontId="353" fillId="0" borderId="60" xfId="35090" applyNumberFormat="1" applyFont="1" applyFill="1" applyBorder="1" applyAlignment="1">
      <alignment vertical="center"/>
    </xf>
    <xf numFmtId="168" fontId="267" fillId="0" borderId="60" xfId="35090" applyNumberFormat="1" applyFont="1" applyFill="1" applyBorder="1" applyAlignment="1">
      <alignment vertical="center"/>
    </xf>
    <xf numFmtId="180" fontId="271" fillId="0" borderId="60" xfId="35090" applyNumberFormat="1" applyFont="1" applyFill="1" applyBorder="1" applyAlignment="1">
      <alignment horizontal="center" vertical="center"/>
    </xf>
    <xf numFmtId="168" fontId="267" fillId="0" borderId="60" xfId="35090" applyNumberFormat="1" applyFont="1" applyFill="1" applyBorder="1" applyAlignment="1">
      <alignment horizontal="center" vertical="center"/>
    </xf>
    <xf numFmtId="200" fontId="277" fillId="0" borderId="60" xfId="0" applyNumberFormat="1" applyFont="1" applyBorder="1" applyAlignment="1">
      <alignment horizontal="center" vertical="center"/>
    </xf>
    <xf numFmtId="169" fontId="277" fillId="0" borderId="60" xfId="1" applyFont="1" applyFill="1" applyBorder="1" applyAlignment="1">
      <alignment horizontal="center" vertical="center" wrapText="1"/>
    </xf>
    <xf numFmtId="200" fontId="270" fillId="0" borderId="60" xfId="0" applyNumberFormat="1" applyFont="1" applyBorder="1" applyAlignment="1">
      <alignment horizontal="center" vertical="center"/>
    </xf>
    <xf numFmtId="9" fontId="269" fillId="0" borderId="60" xfId="2" applyFont="1" applyFill="1" applyBorder="1" applyAlignment="1">
      <alignment horizontal="center" vertical="center" wrapText="1"/>
    </xf>
    <xf numFmtId="200" fontId="271" fillId="0" borderId="60" xfId="1" applyNumberFormat="1" applyFont="1" applyFill="1" applyBorder="1" applyAlignment="1">
      <alignment horizontal="center" vertical="center" wrapText="1"/>
    </xf>
    <xf numFmtId="174" fontId="352" fillId="0" borderId="60" xfId="8802" applyNumberFormat="1" applyFont="1" applyFill="1" applyBorder="1" applyAlignment="1">
      <alignment horizontal="center" vertical="center"/>
    </xf>
    <xf numFmtId="9" fontId="16" fillId="0" borderId="60" xfId="2" applyFont="1" applyBorder="1" applyAlignment="1">
      <alignment horizontal="center" vertical="center"/>
    </xf>
    <xf numFmtId="9" fontId="353" fillId="0" borderId="60" xfId="2" applyFont="1" applyFill="1" applyBorder="1" applyAlignment="1">
      <alignment horizontal="center" vertical="center"/>
    </xf>
    <xf numFmtId="174" fontId="267" fillId="0" borderId="60" xfId="2" applyNumberFormat="1" applyFont="1" applyFill="1" applyBorder="1" applyAlignment="1">
      <alignment horizontal="center" vertical="center"/>
    </xf>
    <xf numFmtId="0" fontId="277" fillId="0" borderId="14" xfId="0" applyFont="1" applyBorder="1" applyAlignment="1">
      <alignment horizontal="center" vertical="center" wrapText="1"/>
    </xf>
    <xf numFmtId="0" fontId="277" fillId="0" borderId="70" xfId="0" applyFont="1" applyBorder="1" applyAlignment="1">
      <alignment horizontal="center" vertical="center" wrapText="1"/>
    </xf>
    <xf numFmtId="0" fontId="277" fillId="0" borderId="70" xfId="0" applyFont="1" applyBorder="1" applyAlignment="1">
      <alignment horizontal="center" vertical="center"/>
    </xf>
    <xf numFmtId="180" fontId="271" fillId="0" borderId="13" xfId="35090" applyNumberFormat="1" applyFont="1" applyFill="1" applyBorder="1" applyAlignment="1">
      <alignment horizontal="center" vertical="center"/>
    </xf>
    <xf numFmtId="0" fontId="270" fillId="2" borderId="0" xfId="0" applyFont="1" applyFill="1" applyAlignment="1">
      <alignment horizontal="center" vertical="center"/>
    </xf>
    <xf numFmtId="0" fontId="268" fillId="0" borderId="13" xfId="0" applyFont="1" applyBorder="1" applyAlignment="1">
      <alignment horizontal="center" vertical="center"/>
    </xf>
    <xf numFmtId="180" fontId="269" fillId="0" borderId="13" xfId="0" applyNumberFormat="1" applyFont="1" applyBorder="1" applyAlignment="1">
      <alignment horizontal="center" vertical="center" wrapText="1"/>
    </xf>
    <xf numFmtId="178" fontId="270" fillId="2" borderId="13" xfId="0" applyNumberFormat="1" applyFont="1" applyFill="1" applyBorder="1" applyAlignment="1">
      <alignment horizontal="center" vertical="center"/>
    </xf>
    <xf numFmtId="180" fontId="270" fillId="2" borderId="13" xfId="35090" applyNumberFormat="1" applyFont="1" applyFill="1" applyBorder="1" applyAlignment="1">
      <alignment horizontal="center" vertical="center"/>
    </xf>
    <xf numFmtId="205" fontId="270" fillId="2" borderId="13" xfId="0" applyNumberFormat="1" applyFont="1" applyFill="1" applyBorder="1" applyAlignment="1">
      <alignment horizontal="center" vertical="center"/>
    </xf>
    <xf numFmtId="178" fontId="270" fillId="2" borderId="63" xfId="0" applyNumberFormat="1" applyFont="1" applyFill="1" applyBorder="1" applyAlignment="1">
      <alignment horizontal="center" vertical="center"/>
    </xf>
    <xf numFmtId="180" fontId="270" fillId="2" borderId="63" xfId="35090" applyNumberFormat="1" applyFont="1" applyFill="1" applyBorder="1" applyAlignment="1">
      <alignment horizontal="center" vertical="center"/>
    </xf>
    <xf numFmtId="205" fontId="270" fillId="2" borderId="63" xfId="0" applyNumberFormat="1" applyFont="1" applyFill="1" applyBorder="1" applyAlignment="1">
      <alignment horizontal="center" vertical="center"/>
    </xf>
    <xf numFmtId="178" fontId="271" fillId="2" borderId="63" xfId="0" applyNumberFormat="1" applyFont="1" applyFill="1" applyBorder="1" applyAlignment="1">
      <alignment horizontal="center" vertical="center"/>
    </xf>
    <xf numFmtId="180" fontId="271" fillId="2" borderId="63" xfId="0" applyNumberFormat="1" applyFont="1" applyFill="1" applyBorder="1" applyAlignment="1">
      <alignment horizontal="center" vertical="center"/>
    </xf>
    <xf numFmtId="205" fontId="271" fillId="2" borderId="63" xfId="7" applyNumberFormat="1" applyFont="1" applyFill="1" applyBorder="1" applyAlignment="1">
      <alignment horizontal="center" vertical="center" wrapText="1"/>
    </xf>
    <xf numFmtId="0" fontId="271" fillId="0" borderId="72" xfId="35074" applyFont="1" applyBorder="1" applyAlignment="1">
      <alignment vertical="center"/>
    </xf>
    <xf numFmtId="0" fontId="270" fillId="0" borderId="72" xfId="35074" applyFont="1" applyBorder="1" applyAlignment="1">
      <alignment vertical="center"/>
    </xf>
    <xf numFmtId="178" fontId="271" fillId="0" borderId="72" xfId="0" applyNumberFormat="1" applyFont="1" applyBorder="1" applyAlignment="1">
      <alignment horizontal="centerContinuous" vertical="center"/>
    </xf>
    <xf numFmtId="173" fontId="263" fillId="0" borderId="1" xfId="43897" applyNumberFormat="1" applyFont="1" applyBorder="1" applyAlignment="1">
      <alignment horizontal="center" vertical="center"/>
    </xf>
    <xf numFmtId="0" fontId="277" fillId="0" borderId="72" xfId="0" applyFont="1" applyBorder="1" applyAlignment="1">
      <alignment horizontal="center" vertical="center" wrapText="1"/>
    </xf>
    <xf numFmtId="205" fontId="271" fillId="0" borderId="72" xfId="0" applyNumberFormat="1" applyFont="1" applyBorder="1" applyAlignment="1">
      <alignment horizontal="center" vertical="center" wrapText="1"/>
    </xf>
    <xf numFmtId="165" fontId="7" fillId="0" borderId="36" xfId="28" applyNumberFormat="1" applyFont="1" applyBorder="1" applyAlignment="1">
      <alignment horizontal="center" vertical="center" wrapText="1"/>
    </xf>
    <xf numFmtId="0" fontId="271" fillId="0" borderId="72" xfId="0" applyFont="1" applyBorder="1" applyAlignment="1">
      <alignment horizontal="center" vertical="center" wrapText="1"/>
    </xf>
    <xf numFmtId="0" fontId="271" fillId="0" borderId="72" xfId="0" applyFont="1" applyBorder="1" applyAlignment="1">
      <alignment horizontal="center" vertical="center"/>
    </xf>
    <xf numFmtId="0" fontId="277" fillId="2" borderId="1" xfId="0" applyFont="1" applyFill="1" applyBorder="1" applyAlignment="1">
      <alignment horizontal="center" vertical="center"/>
    </xf>
    <xf numFmtId="205" fontId="269" fillId="2" borderId="1" xfId="0" applyNumberFormat="1" applyFont="1" applyFill="1" applyBorder="1" applyAlignment="1">
      <alignment horizontal="center" vertical="center" wrapText="1"/>
    </xf>
    <xf numFmtId="169" fontId="269" fillId="2" borderId="0" xfId="1" applyFont="1" applyFill="1" applyAlignment="1">
      <alignment vertical="center"/>
    </xf>
    <xf numFmtId="0" fontId="277" fillId="2" borderId="1" xfId="35074" applyFont="1" applyFill="1" applyBorder="1" applyAlignment="1">
      <alignment vertical="center"/>
    </xf>
    <xf numFmtId="169" fontId="277" fillId="2" borderId="1" xfId="1" applyFont="1" applyFill="1" applyBorder="1" applyAlignment="1">
      <alignment horizontal="center" vertical="center"/>
    </xf>
    <xf numFmtId="0" fontId="269" fillId="2" borderId="1" xfId="35074" applyFont="1" applyFill="1" applyBorder="1" applyAlignment="1">
      <alignment vertical="center"/>
    </xf>
    <xf numFmtId="180" fontId="269" fillId="2" borderId="1" xfId="0" applyNumberFormat="1" applyFont="1" applyFill="1" applyBorder="1" applyAlignment="1">
      <alignment horizontal="center" vertical="center" wrapText="1"/>
    </xf>
    <xf numFmtId="209" fontId="269" fillId="2" borderId="1" xfId="0" applyNumberFormat="1" applyFont="1" applyFill="1" applyBorder="1" applyAlignment="1">
      <alignment horizontal="center" vertical="center" wrapText="1"/>
    </xf>
    <xf numFmtId="178" fontId="277" fillId="2" borderId="1" xfId="0" applyNumberFormat="1" applyFont="1" applyFill="1" applyBorder="1" applyAlignment="1">
      <alignment horizontal="centerContinuous" vertical="center"/>
    </xf>
    <xf numFmtId="176" fontId="347" fillId="2" borderId="0" xfId="0" applyNumberFormat="1" applyFont="1" applyFill="1" applyAlignment="1">
      <alignment vertical="center"/>
    </xf>
    <xf numFmtId="169" fontId="277" fillId="0" borderId="72" xfId="1" applyFont="1" applyFill="1" applyBorder="1" applyAlignment="1">
      <alignment horizontal="center" vertical="center"/>
    </xf>
    <xf numFmtId="0" fontId="277" fillId="0" borderId="72" xfId="0" applyFont="1" applyBorder="1" applyAlignment="1">
      <alignment horizontal="center" vertical="center"/>
    </xf>
    <xf numFmtId="180" fontId="269" fillId="0" borderId="72" xfId="0" applyNumberFormat="1" applyFont="1" applyBorder="1" applyAlignment="1">
      <alignment horizontal="center" vertical="center" wrapText="1"/>
    </xf>
    <xf numFmtId="169" fontId="329" fillId="0" borderId="72" xfId="1" applyFont="1" applyFill="1" applyBorder="1" applyAlignment="1">
      <alignment vertical="center"/>
    </xf>
    <xf numFmtId="180" fontId="277" fillId="0" borderId="72" xfId="0" applyNumberFormat="1" applyFont="1" applyBorder="1" applyAlignment="1">
      <alignment horizontal="center" vertical="center" wrapText="1"/>
    </xf>
    <xf numFmtId="180" fontId="277" fillId="2" borderId="72" xfId="0" applyNumberFormat="1" applyFont="1" applyFill="1" applyBorder="1" applyAlignment="1">
      <alignment horizontal="center" vertical="center" wrapText="1"/>
    </xf>
    <xf numFmtId="1" fontId="270" fillId="0" borderId="72" xfId="7" applyNumberFormat="1" applyFont="1" applyFill="1" applyBorder="1" applyAlignment="1">
      <alignment horizontal="center" vertical="center" wrapText="1"/>
    </xf>
    <xf numFmtId="227" fontId="263" fillId="0" borderId="72" xfId="35090" applyNumberFormat="1" applyFont="1" applyFill="1" applyBorder="1" applyAlignment="1">
      <alignment horizontal="center" vertical="center"/>
    </xf>
    <xf numFmtId="9" fontId="270" fillId="0" borderId="72" xfId="2" applyFont="1" applyFill="1" applyBorder="1" applyAlignment="1">
      <alignment horizontal="center" vertical="center" wrapText="1"/>
    </xf>
    <xf numFmtId="168" fontId="271" fillId="0" borderId="72" xfId="0" applyNumberFormat="1" applyFont="1" applyBorder="1" applyAlignment="1">
      <alignment horizontal="center" vertical="center"/>
    </xf>
    <xf numFmtId="1" fontId="271" fillId="0" borderId="72" xfId="8850" applyNumberFormat="1" applyFont="1" applyFill="1" applyBorder="1" applyAlignment="1">
      <alignment horizontal="center" vertical="center" wrapText="1"/>
    </xf>
    <xf numFmtId="227" fontId="303" fillId="0" borderId="72" xfId="35090" applyNumberFormat="1" applyFont="1" applyFill="1" applyBorder="1" applyAlignment="1">
      <alignment horizontal="center" vertical="center"/>
    </xf>
    <xf numFmtId="9" fontId="271" fillId="0" borderId="72" xfId="0" applyNumberFormat="1" applyFont="1" applyBorder="1" applyAlignment="1">
      <alignment horizontal="center" vertical="center" wrapText="1"/>
    </xf>
    <xf numFmtId="165" fontId="5" fillId="0" borderId="36" xfId="28" applyNumberFormat="1" applyFont="1" applyBorder="1" applyAlignment="1">
      <alignment horizontal="center" vertical="center" wrapText="1"/>
    </xf>
    <xf numFmtId="168" fontId="4" fillId="0" borderId="69" xfId="35090" applyNumberFormat="1" applyFont="1" applyFill="1" applyBorder="1" applyAlignment="1">
      <alignment vertical="center"/>
    </xf>
    <xf numFmtId="168" fontId="4" fillId="0" borderId="1" xfId="35090" applyNumberFormat="1" applyFont="1" applyFill="1" applyBorder="1" applyAlignment="1">
      <alignment vertical="center"/>
    </xf>
    <xf numFmtId="168" fontId="4" fillId="0" borderId="62" xfId="35090" applyNumberFormat="1" applyFont="1" applyFill="1" applyBorder="1" applyAlignment="1">
      <alignment vertical="center"/>
    </xf>
    <xf numFmtId="168" fontId="4" fillId="0" borderId="1" xfId="35091" applyNumberFormat="1" applyFont="1" applyBorder="1" applyAlignment="1">
      <alignment vertical="center"/>
    </xf>
    <xf numFmtId="0" fontId="271" fillId="2" borderId="0" xfId="0" applyFont="1" applyFill="1" applyAlignment="1">
      <alignment vertical="center"/>
    </xf>
    <xf numFmtId="0" fontId="270" fillId="2" borderId="0" xfId="0" applyFont="1" applyFill="1" applyAlignment="1">
      <alignment horizontal="center" vertical="center" wrapText="1"/>
    </xf>
    <xf numFmtId="0" fontId="270" fillId="2" borderId="0" xfId="0" applyFont="1" applyFill="1" applyAlignment="1">
      <alignment horizontal="left" vertical="center" wrapText="1"/>
    </xf>
    <xf numFmtId="0" fontId="269" fillId="0" borderId="73" xfId="0" applyFont="1" applyBorder="1" applyAlignment="1">
      <alignment horizontal="center" vertical="center" wrapText="1"/>
    </xf>
    <xf numFmtId="0" fontId="268" fillId="0" borderId="73" xfId="0" applyFont="1" applyBorder="1" applyAlignment="1">
      <alignment horizontal="center" vertical="center"/>
    </xf>
    <xf numFmtId="0" fontId="270" fillId="0" borderId="72" xfId="0" applyFont="1" applyBorder="1" applyAlignment="1">
      <alignment horizontal="left" vertical="center" wrapText="1"/>
    </xf>
    <xf numFmtId="0" fontId="270" fillId="0" borderId="1" xfId="0" applyFont="1" applyBorder="1" applyAlignment="1">
      <alignment horizontal="left" vertical="center" wrapText="1"/>
    </xf>
    <xf numFmtId="0" fontId="270" fillId="0" borderId="62" xfId="0" applyFont="1" applyBorder="1" applyAlignment="1">
      <alignment horizontal="left" vertical="center" wrapText="1"/>
    </xf>
    <xf numFmtId="0" fontId="269" fillId="0" borderId="74" xfId="0" applyFont="1" applyBorder="1" applyAlignment="1">
      <alignment horizontal="center" vertical="center" wrapText="1"/>
    </xf>
    <xf numFmtId="0" fontId="268" fillId="0" borderId="74" xfId="0" applyFont="1" applyBorder="1" applyAlignment="1">
      <alignment horizontal="center" vertical="center"/>
    </xf>
    <xf numFmtId="0" fontId="277" fillId="0" borderId="74" xfId="0" applyFont="1" applyBorder="1" applyAlignment="1">
      <alignment horizontal="center" vertical="center" wrapText="1"/>
    </xf>
    <xf numFmtId="224" fontId="353" fillId="0" borderId="60" xfId="35090" applyNumberFormat="1" applyFont="1" applyFill="1" applyBorder="1" applyAlignment="1">
      <alignment horizontal="right" vertical="center"/>
    </xf>
    <xf numFmtId="224" fontId="354" fillId="0" borderId="60" xfId="35090" applyNumberFormat="1" applyFont="1" applyFill="1" applyBorder="1" applyAlignment="1">
      <alignment horizontal="right" vertical="center"/>
    </xf>
    <xf numFmtId="224" fontId="270" fillId="0" borderId="60" xfId="35090" applyNumberFormat="1" applyFont="1" applyFill="1" applyBorder="1" applyAlignment="1">
      <alignment horizontal="right" vertical="center"/>
    </xf>
    <xf numFmtId="224" fontId="271" fillId="0" borderId="60" xfId="35090" applyNumberFormat="1" applyFont="1" applyFill="1" applyBorder="1" applyAlignment="1">
      <alignment horizontal="right" vertical="center"/>
    </xf>
    <xf numFmtId="0" fontId="271" fillId="2" borderId="0" xfId="0" applyFont="1" applyFill="1" applyAlignment="1">
      <alignment horizontal="left" vertical="center" wrapText="1"/>
    </xf>
    <xf numFmtId="0" fontId="271" fillId="2" borderId="0" xfId="0" applyFont="1" applyFill="1" applyAlignment="1">
      <alignment vertical="center" wrapText="1"/>
    </xf>
    <xf numFmtId="1" fontId="271" fillId="0" borderId="76" xfId="6" applyNumberFormat="1" applyFont="1" applyBorder="1" applyAlignment="1">
      <alignment vertical="center" wrapText="1"/>
    </xf>
    <xf numFmtId="1" fontId="271" fillId="0" borderId="78" xfId="6" applyNumberFormat="1" applyFont="1" applyBorder="1" applyAlignment="1">
      <alignment vertical="center" wrapText="1"/>
    </xf>
    <xf numFmtId="0" fontId="271" fillId="0" borderId="3" xfId="6" applyFont="1" applyBorder="1" applyAlignment="1">
      <alignment vertical="center" wrapText="1"/>
    </xf>
    <xf numFmtId="1" fontId="271" fillId="0" borderId="3" xfId="6" applyNumberFormat="1" applyFont="1" applyBorder="1" applyAlignment="1">
      <alignment vertical="center" wrapText="1"/>
    </xf>
    <xf numFmtId="1" fontId="270" fillId="0" borderId="3" xfId="6" applyNumberFormat="1" applyFont="1" applyBorder="1" applyAlignment="1">
      <alignment vertical="center" wrapText="1"/>
    </xf>
    <xf numFmtId="0" fontId="271" fillId="2" borderId="0" xfId="0" applyFont="1" applyFill="1" applyAlignment="1">
      <alignment horizontal="left" vertical="center" wrapText="1"/>
    </xf>
    <xf numFmtId="0" fontId="270" fillId="2" borderId="0" xfId="0" applyFont="1" applyFill="1" applyAlignment="1">
      <alignment horizontal="left" vertical="center" wrapText="1"/>
    </xf>
    <xf numFmtId="0" fontId="271" fillId="2" borderId="75" xfId="0" applyFont="1" applyFill="1" applyBorder="1" applyAlignment="1">
      <alignment horizontal="left" vertical="center" wrapText="1"/>
    </xf>
    <xf numFmtId="0" fontId="270" fillId="2" borderId="75" xfId="0" applyFont="1" applyFill="1" applyBorder="1" applyAlignment="1">
      <alignment horizontal="left" vertical="center" wrapText="1"/>
    </xf>
    <xf numFmtId="0" fontId="271" fillId="0" borderId="76" xfId="6" applyFont="1" applyBorder="1" applyAlignment="1">
      <alignment horizontal="center" vertical="center" wrapText="1"/>
    </xf>
    <xf numFmtId="0" fontId="271" fillId="0" borderId="77" xfId="6" applyFont="1" applyBorder="1" applyAlignment="1">
      <alignment horizontal="center" vertical="center" wrapText="1"/>
    </xf>
    <xf numFmtId="0" fontId="271" fillId="0" borderId="78" xfId="6" applyFont="1" applyBorder="1" applyAlignment="1">
      <alignment horizontal="center" vertical="center" wrapText="1"/>
    </xf>
    <xf numFmtId="1" fontId="270" fillId="0" borderId="76" xfId="6" applyNumberFormat="1" applyFont="1" applyBorder="1" applyAlignment="1">
      <alignment horizontal="justify" vertical="center" wrapText="1"/>
    </xf>
    <xf numFmtId="1" fontId="270" fillId="0" borderId="78" xfId="6" applyNumberFormat="1" applyFont="1" applyBorder="1" applyAlignment="1">
      <alignment horizontal="justify" vertical="center" wrapText="1"/>
    </xf>
    <xf numFmtId="0" fontId="271" fillId="2" borderId="0" xfId="0" applyFont="1" applyFill="1" applyAlignment="1">
      <alignment horizontal="left" vertical="center"/>
    </xf>
    <xf numFmtId="0" fontId="325" fillId="31" borderId="66" xfId="0" applyFont="1" applyFill="1" applyBorder="1" applyAlignment="1">
      <alignment horizontal="center" vertical="center" wrapText="1"/>
    </xf>
    <xf numFmtId="0" fontId="325" fillId="31" borderId="68" xfId="0" applyFont="1" applyFill="1" applyBorder="1" applyAlignment="1">
      <alignment horizontal="center" vertical="center" wrapText="1"/>
    </xf>
    <xf numFmtId="0" fontId="271" fillId="0" borderId="66" xfId="0" applyFont="1" applyBorder="1" applyAlignment="1">
      <alignment horizontal="center" vertical="center" wrapText="1"/>
    </xf>
    <xf numFmtId="0" fontId="271" fillId="0" borderId="67" xfId="0" applyFont="1" applyBorder="1" applyAlignment="1">
      <alignment horizontal="center" vertical="center" wrapText="1"/>
    </xf>
    <xf numFmtId="0" fontId="271" fillId="0" borderId="68" xfId="0" applyFont="1" applyBorder="1" applyAlignment="1">
      <alignment horizontal="center" vertical="center" wrapText="1"/>
    </xf>
    <xf numFmtId="0" fontId="277" fillId="2" borderId="3" xfId="0" applyFont="1" applyFill="1" applyBorder="1" applyAlignment="1">
      <alignment horizontal="center" vertical="center"/>
    </xf>
    <xf numFmtId="0" fontId="277" fillId="2" borderId="0" xfId="0" applyFont="1" applyFill="1" applyAlignment="1">
      <alignment horizontal="center" vertical="center"/>
    </xf>
    <xf numFmtId="0" fontId="277" fillId="2" borderId="71" xfId="0" applyFont="1" applyFill="1" applyBorder="1" applyAlignment="1">
      <alignment horizontal="center" vertical="center"/>
    </xf>
    <xf numFmtId="0" fontId="277" fillId="2" borderId="7" xfId="0" applyFont="1" applyFill="1" applyBorder="1" applyAlignment="1">
      <alignment horizontal="center" vertical="center"/>
    </xf>
    <xf numFmtId="49" fontId="271" fillId="0" borderId="66" xfId="0" applyNumberFormat="1" applyFont="1" applyBorder="1" applyAlignment="1">
      <alignment horizontal="center" vertical="center" wrapText="1"/>
    </xf>
    <xf numFmtId="49" fontId="271" fillId="0" borderId="67" xfId="0" applyNumberFormat="1" applyFont="1" applyBorder="1" applyAlignment="1">
      <alignment horizontal="center" vertical="center" wrapText="1"/>
    </xf>
    <xf numFmtId="49" fontId="271" fillId="0" borderId="68" xfId="0" applyNumberFormat="1" applyFont="1" applyBorder="1" applyAlignment="1">
      <alignment horizontal="center" vertical="center" wrapText="1"/>
    </xf>
    <xf numFmtId="0" fontId="67" fillId="0" borderId="65" xfId="35090" applyFont="1" applyFill="1" applyBorder="1" applyAlignment="1">
      <alignment horizontal="center" vertical="center" wrapText="1"/>
    </xf>
    <xf numFmtId="0" fontId="67" fillId="0" borderId="13" xfId="35090" applyFont="1" applyFill="1" applyBorder="1" applyAlignment="1">
      <alignment horizontal="center" vertical="center" wrapText="1"/>
    </xf>
    <xf numFmtId="0" fontId="76" fillId="0" borderId="57" xfId="35090" applyFont="1" applyFill="1" applyBorder="1" applyAlignment="1">
      <alignment horizontal="center" vertical="center" wrapText="1"/>
    </xf>
    <xf numFmtId="0" fontId="76" fillId="0" borderId="13" xfId="35090" applyFont="1" applyFill="1" applyBorder="1" applyAlignment="1">
      <alignment horizontal="center" vertical="center" wrapText="1"/>
    </xf>
    <xf numFmtId="0" fontId="76" fillId="0" borderId="65" xfId="35090" applyFont="1" applyFill="1" applyBorder="1" applyAlignment="1">
      <alignment horizontal="center" vertical="center" wrapText="1"/>
    </xf>
    <xf numFmtId="0" fontId="76" fillId="0" borderId="30" xfId="35090" applyFont="1" applyFill="1" applyBorder="1" applyAlignment="1">
      <alignment horizontal="center" vertical="center" wrapText="1"/>
    </xf>
    <xf numFmtId="0" fontId="271" fillId="0" borderId="49" xfId="0" applyFont="1" applyBorder="1" applyAlignment="1">
      <alignment horizontal="center" vertical="center" wrapText="1"/>
    </xf>
    <xf numFmtId="0" fontId="271" fillId="0" borderId="13" xfId="0" applyFont="1" applyBorder="1" applyAlignment="1">
      <alignment horizontal="center" vertical="center" wrapText="1"/>
    </xf>
    <xf numFmtId="0" fontId="271" fillId="0" borderId="52" xfId="0" applyFont="1" applyBorder="1" applyAlignment="1">
      <alignment horizontal="center" vertical="center" wrapText="1"/>
    </xf>
    <xf numFmtId="0" fontId="271" fillId="0" borderId="54" xfId="0" applyFont="1" applyBorder="1" applyAlignment="1">
      <alignment horizontal="center" vertical="center" wrapText="1"/>
    </xf>
    <xf numFmtId="0" fontId="271" fillId="0" borderId="55" xfId="0" applyFont="1" applyBorder="1" applyAlignment="1">
      <alignment horizontal="center" vertical="center" wrapText="1"/>
    </xf>
    <xf numFmtId="49" fontId="303" fillId="0" borderId="1" xfId="0" applyNumberFormat="1" applyFont="1" applyBorder="1" applyAlignment="1">
      <alignment horizontal="center" vertical="center" wrapText="1"/>
    </xf>
    <xf numFmtId="0" fontId="269" fillId="0" borderId="0" xfId="35078" applyFont="1" applyFill="1" applyBorder="1" applyAlignment="1">
      <alignment horizontal="center" vertical="center" wrapText="1"/>
    </xf>
    <xf numFmtId="0" fontId="263" fillId="0" borderId="0" xfId="35078" applyFont="1" applyFill="1" applyBorder="1" applyAlignment="1">
      <alignment horizontal="center" vertical="center"/>
    </xf>
    <xf numFmtId="0" fontId="76" fillId="0" borderId="26" xfId="35090" applyFont="1" applyFill="1" applyBorder="1" applyAlignment="1">
      <alignment horizontal="center" vertical="center" wrapText="1"/>
    </xf>
    <xf numFmtId="49" fontId="271" fillId="0" borderId="52" xfId="0" applyNumberFormat="1" applyFont="1" applyBorder="1" applyAlignment="1">
      <alignment horizontal="center" vertical="center" wrapText="1"/>
    </xf>
    <xf numFmtId="49" fontId="271" fillId="0" borderId="54" xfId="0" applyNumberFormat="1" applyFont="1" applyBorder="1" applyAlignment="1">
      <alignment horizontal="center" vertical="center" wrapText="1"/>
    </xf>
    <xf numFmtId="49" fontId="271" fillId="0" borderId="55" xfId="0" applyNumberFormat="1" applyFont="1" applyBorder="1" applyAlignment="1">
      <alignment horizontal="center" vertical="center" wrapText="1"/>
    </xf>
    <xf numFmtId="0" fontId="303" fillId="32" borderId="1" xfId="0" applyFont="1" applyFill="1" applyBorder="1" applyAlignment="1">
      <alignment horizontal="center" vertical="center"/>
    </xf>
    <xf numFmtId="0" fontId="277" fillId="0" borderId="0" xfId="0" applyFont="1" applyAlignment="1">
      <alignment horizontal="center" vertical="center"/>
    </xf>
    <xf numFmtId="0" fontId="304" fillId="2" borderId="0" xfId="28" applyFont="1" applyFill="1" applyAlignment="1">
      <alignment horizontal="center" vertical="center" wrapText="1"/>
    </xf>
    <xf numFmtId="0" fontId="278" fillId="0" borderId="0" xfId="28" applyFont="1" applyAlignment="1">
      <alignment horizontal="center" vertical="center" wrapText="1"/>
    </xf>
    <xf numFmtId="0" fontId="323" fillId="2" borderId="0" xfId="28" applyFont="1" applyFill="1" applyAlignment="1">
      <alignment horizontal="center" vertical="center" wrapText="1"/>
    </xf>
    <xf numFmtId="0" fontId="277" fillId="2" borderId="66" xfId="0" applyFont="1" applyFill="1" applyBorder="1" applyAlignment="1">
      <alignment horizontal="center" vertical="center"/>
    </xf>
    <xf numFmtId="0" fontId="277" fillId="2" borderId="68" xfId="0" applyFont="1" applyFill="1" applyBorder="1" applyAlignment="1">
      <alignment horizontal="center" vertical="center"/>
    </xf>
    <xf numFmtId="17" fontId="277" fillId="2" borderId="66" xfId="0" applyNumberFormat="1" applyFont="1" applyFill="1" applyBorder="1" applyAlignment="1">
      <alignment horizontal="center" vertical="center" wrapText="1"/>
    </xf>
    <xf numFmtId="17" fontId="277" fillId="2" borderId="68" xfId="0" applyNumberFormat="1" applyFont="1" applyFill="1" applyBorder="1" applyAlignment="1">
      <alignment horizontal="center" vertical="center" wrapText="1"/>
    </xf>
    <xf numFmtId="169" fontId="277" fillId="2" borderId="66" xfId="1" applyFont="1" applyFill="1" applyBorder="1" applyAlignment="1">
      <alignment horizontal="center" vertical="center" wrapText="1"/>
    </xf>
    <xf numFmtId="169" fontId="277" fillId="2" borderId="68" xfId="1" applyFont="1" applyFill="1" applyBorder="1" applyAlignment="1">
      <alignment horizontal="center" vertical="center" wrapText="1"/>
    </xf>
    <xf numFmtId="0" fontId="325" fillId="31" borderId="58" xfId="0" applyFont="1" applyFill="1" applyBorder="1" applyAlignment="1">
      <alignment horizontal="center" vertical="center" wrapText="1"/>
    </xf>
    <xf numFmtId="0" fontId="325" fillId="31" borderId="33" xfId="0" applyFont="1" applyFill="1" applyBorder="1" applyAlignment="1">
      <alignment horizontal="center" vertical="center" wrapText="1"/>
    </xf>
    <xf numFmtId="17" fontId="277" fillId="0" borderId="66" xfId="0" applyNumberFormat="1" applyFont="1" applyBorder="1" applyAlignment="1">
      <alignment horizontal="center" vertical="center" wrapText="1"/>
    </xf>
    <xf numFmtId="17" fontId="277" fillId="0" borderId="68" xfId="0" applyNumberFormat="1" applyFont="1" applyBorder="1" applyAlignment="1">
      <alignment horizontal="center" vertical="center" wrapText="1"/>
    </xf>
    <xf numFmtId="0" fontId="277" fillId="2" borderId="52" xfId="0" applyFont="1" applyFill="1" applyBorder="1" applyAlignment="1">
      <alignment horizontal="center" vertical="center"/>
    </xf>
    <xf numFmtId="0" fontId="277" fillId="2" borderId="55" xfId="0" applyFont="1" applyFill="1" applyBorder="1" applyAlignment="1">
      <alignment horizontal="center" vertical="center"/>
    </xf>
    <xf numFmtId="0" fontId="271" fillId="0" borderId="0" xfId="0" applyFont="1" applyAlignment="1">
      <alignment horizontal="left" vertical="center"/>
    </xf>
    <xf numFmtId="0" fontId="277" fillId="0" borderId="52" xfId="0" applyFont="1" applyBorder="1" applyAlignment="1">
      <alignment horizontal="center" vertical="center"/>
    </xf>
    <xf numFmtId="0" fontId="277" fillId="0" borderId="55" xfId="0" applyFont="1" applyBorder="1" applyAlignment="1">
      <alignment horizontal="center" vertical="center"/>
    </xf>
    <xf numFmtId="17" fontId="271" fillId="0" borderId="52" xfId="0" applyNumberFormat="1" applyFont="1" applyBorder="1" applyAlignment="1">
      <alignment horizontal="center" vertical="center" wrapText="1"/>
    </xf>
    <xf numFmtId="17" fontId="271" fillId="0" borderId="55" xfId="0" applyNumberFormat="1" applyFont="1" applyBorder="1" applyAlignment="1">
      <alignment horizontal="center" vertical="center" wrapText="1"/>
    </xf>
    <xf numFmtId="169" fontId="277" fillId="0" borderId="69" xfId="1" applyFont="1" applyFill="1" applyBorder="1" applyAlignment="1">
      <alignment horizontal="center" vertical="center"/>
    </xf>
    <xf numFmtId="169" fontId="277" fillId="0" borderId="68" xfId="1" applyFont="1" applyFill="1" applyBorder="1" applyAlignment="1">
      <alignment horizontal="center" vertical="center"/>
    </xf>
    <xf numFmtId="17" fontId="277" fillId="0" borderId="29" xfId="0" applyNumberFormat="1" applyFont="1" applyBorder="1" applyAlignment="1">
      <alignment horizontal="center" vertical="center" wrapText="1"/>
    </xf>
    <xf numFmtId="17" fontId="277" fillId="0" borderId="2" xfId="0" applyNumberFormat="1" applyFont="1" applyBorder="1" applyAlignment="1">
      <alignment horizontal="center" vertical="center" wrapText="1"/>
    </xf>
    <xf numFmtId="0" fontId="270" fillId="0" borderId="0" xfId="0" applyFont="1" applyAlignment="1">
      <alignment horizontal="left" vertical="center" wrapText="1"/>
    </xf>
    <xf numFmtId="0" fontId="271" fillId="0" borderId="8" xfId="0" applyFont="1" applyBorder="1" applyAlignment="1">
      <alignment horizontal="center" vertical="center"/>
    </xf>
    <xf numFmtId="0" fontId="271" fillId="0" borderId="10" xfId="0" applyFont="1" applyBorder="1" applyAlignment="1">
      <alignment horizontal="center" vertical="center"/>
    </xf>
    <xf numFmtId="0" fontId="271" fillId="0" borderId="5" xfId="0" applyFont="1" applyBorder="1" applyAlignment="1">
      <alignment horizontal="center" vertical="center"/>
    </xf>
    <xf numFmtId="0" fontId="271" fillId="0" borderId="6" xfId="0" applyFont="1" applyBorder="1" applyAlignment="1">
      <alignment horizontal="center" vertical="center"/>
    </xf>
    <xf numFmtId="49" fontId="271" fillId="2" borderId="66" xfId="0" applyNumberFormat="1" applyFont="1" applyFill="1" applyBorder="1" applyAlignment="1">
      <alignment horizontal="center" vertical="center" wrapText="1"/>
    </xf>
    <xf numFmtId="49" fontId="271" fillId="2" borderId="68" xfId="0" applyNumberFormat="1" applyFont="1" applyFill="1" applyBorder="1" applyAlignment="1">
      <alignment horizontal="center" vertical="center" wrapText="1"/>
    </xf>
    <xf numFmtId="49" fontId="271" fillId="0" borderId="0" xfId="0" applyNumberFormat="1" applyFont="1" applyAlignment="1">
      <alignment horizontal="center" vertical="center" wrapText="1"/>
    </xf>
    <xf numFmtId="0" fontId="303" fillId="0" borderId="0" xfId="0" applyFont="1" applyAlignment="1">
      <alignment horizontal="left" vertical="center" wrapText="1"/>
    </xf>
    <xf numFmtId="0" fontId="303" fillId="0" borderId="1" xfId="14" applyFont="1" applyBorder="1" applyAlignment="1">
      <alignment horizontal="center" vertical="center" wrapText="1"/>
    </xf>
    <xf numFmtId="0" fontId="303" fillId="0" borderId="1" xfId="0" applyFont="1" applyBorder="1" applyAlignment="1">
      <alignment horizontal="center" vertical="center" wrapText="1"/>
    </xf>
  </cellXfs>
  <cellStyles count="44463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54" xfId="44448" xr:uid="{79505391-1F48-4B02-8690-D214EC226E40}"/>
    <cellStyle name="Millares 155" xfId="44457" xr:uid="{226A36AB-61CF-4CFA-A96D-D50D66B8B344}"/>
    <cellStyle name="Millares 156" xfId="44459" xr:uid="{EAFE4F4D-2C84-4745-8D1E-EE63896613FD}"/>
    <cellStyle name="Millares 157" xfId="44462" xr:uid="{9BC4FFE3-CA7A-4E78-AF27-AB4A16D96007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4 5" xfId="44454" xr:uid="{CC285D2D-C18A-4E6B-92E3-8EC6FE9D9E9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8 5" xfId="44450" xr:uid="{B2A88247-549D-4A77-8196-03F89A2B78C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1 5" xfId="44453" xr:uid="{5A93EAFA-CF1C-42A7-A41C-F7AD13AADDDC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3 5" xfId="44449" xr:uid="{939E5D40-BCBD-447E-8586-7AB7936B8052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28" xfId="44447" xr:uid="{CE73060E-0D53-4E89-A6DD-B14BC7597E1C}"/>
    <cellStyle name="Normal 229" xfId="44456" xr:uid="{E649E629-DD9E-486C-8B8A-5B131B089A02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30" xfId="44458" xr:uid="{0C93245E-07E8-44E4-9EED-BECA8AA94BB4}"/>
    <cellStyle name="Normal 231" xfId="44461" xr:uid="{5B4606E5-B737-4DC2-990A-B166DA94CAF2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6 5" xfId="44452" xr:uid="{B33C8ECE-E64F-4724-9360-08CB0D22DBA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3 92 5" xfId="44455" xr:uid="{3841CF51-84F9-4E20-A327-BDAD8D28A5B6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 99 4" xfId="44451" xr:uid="{64EAAA3A-135E-4A81-BE3F-CAC517143CC5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77" xfId="44460" xr:uid="{50D6C369-20C2-4C6C-B554-60EBBAAF4B25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189</c:v>
                </c:pt>
                <c:pt idx="1">
                  <c:v>195</c:v>
                </c:pt>
                <c:pt idx="2">
                  <c:v>187</c:v>
                </c:pt>
                <c:pt idx="3">
                  <c:v>161</c:v>
                </c:pt>
                <c:pt idx="4">
                  <c:v>289</c:v>
                </c:pt>
                <c:pt idx="5">
                  <c:v>214</c:v>
                </c:pt>
                <c:pt idx="6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657</c:v>
                </c:pt>
                <c:pt idx="1">
                  <c:v>850</c:v>
                </c:pt>
                <c:pt idx="2">
                  <c:v>829</c:v>
                </c:pt>
                <c:pt idx="3">
                  <c:v>477</c:v>
                </c:pt>
                <c:pt idx="4">
                  <c:v>1276</c:v>
                </c:pt>
                <c:pt idx="5">
                  <c:v>1287</c:v>
                </c:pt>
                <c:pt idx="6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1625</c:v>
                </c:pt>
                <c:pt idx="1">
                  <c:v>4176</c:v>
                </c:pt>
                <c:pt idx="2">
                  <c:v>404</c:v>
                </c:pt>
                <c:pt idx="3">
                  <c:v>408</c:v>
                </c:pt>
                <c:pt idx="4">
                  <c:v>111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3644</c:v>
                </c:pt>
                <c:pt idx="1">
                  <c:v>2754</c:v>
                </c:pt>
                <c:pt idx="2">
                  <c:v>326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Setiembre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Setiembre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391</c:v>
                </c:pt>
                <c:pt idx="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Setiembre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666</c:v>
                </c:pt>
                <c:pt idx="1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Setiembre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Setiembre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8.3837928388746814</c:v>
                </c:pt>
                <c:pt idx="1">
                  <c:v>23.733136805121951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Setiembre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9.2259639639639648</c:v>
                </c:pt>
                <c:pt idx="1">
                  <c:v>21.962478738714285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9"/>
                <c:pt idx="0">
                  <c:v>0</c:v>
                </c:pt>
                <c:pt idx="1">
                  <c:v>25</c:v>
                </c:pt>
                <c:pt idx="2">
                  <c:v>19</c:v>
                </c:pt>
                <c:pt idx="3">
                  <c:v>26</c:v>
                </c:pt>
                <c:pt idx="4">
                  <c:v>49</c:v>
                </c:pt>
                <c:pt idx="5">
                  <c:v>72</c:v>
                </c:pt>
                <c:pt idx="6">
                  <c:v>64</c:v>
                </c:pt>
                <c:pt idx="7">
                  <c:v>41</c:v>
                </c:pt>
                <c:pt idx="8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30/09/2024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2064</c:v>
                </c:pt>
                <c:pt idx="1">
                  <c:v>1814</c:v>
                </c:pt>
                <c:pt idx="2">
                  <c:v>39</c:v>
                </c:pt>
                <c:pt idx="3">
                  <c:v>126</c:v>
                </c:pt>
                <c:pt idx="4">
                  <c:v>26</c:v>
                </c:pt>
                <c:pt idx="5">
                  <c:v>190</c:v>
                </c:pt>
                <c:pt idx="6">
                  <c:v>441</c:v>
                </c:pt>
                <c:pt idx="7">
                  <c:v>342</c:v>
                </c:pt>
                <c:pt idx="8">
                  <c:v>424</c:v>
                </c:pt>
                <c:pt idx="9">
                  <c:v>211</c:v>
                </c:pt>
                <c:pt idx="10">
                  <c:v>82</c:v>
                </c:pt>
                <c:pt idx="11">
                  <c:v>42</c:v>
                </c:pt>
                <c:pt idx="12">
                  <c:v>18</c:v>
                </c:pt>
                <c:pt idx="13">
                  <c:v>152</c:v>
                </c:pt>
                <c:pt idx="14">
                  <c:v>202</c:v>
                </c:pt>
                <c:pt idx="15">
                  <c:v>83</c:v>
                </c:pt>
                <c:pt idx="16">
                  <c:v>10</c:v>
                </c:pt>
                <c:pt idx="17">
                  <c:v>22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81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30/09/2023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1744</c:v>
                </c:pt>
                <c:pt idx="1">
                  <c:v>1074</c:v>
                </c:pt>
                <c:pt idx="2">
                  <c:v>46</c:v>
                </c:pt>
                <c:pt idx="3">
                  <c:v>91</c:v>
                </c:pt>
                <c:pt idx="4">
                  <c:v>15</c:v>
                </c:pt>
                <c:pt idx="5">
                  <c:v>189</c:v>
                </c:pt>
                <c:pt idx="6">
                  <c:v>433</c:v>
                </c:pt>
                <c:pt idx="7">
                  <c:v>445</c:v>
                </c:pt>
                <c:pt idx="8">
                  <c:v>342</c:v>
                </c:pt>
                <c:pt idx="9">
                  <c:v>152</c:v>
                </c:pt>
                <c:pt idx="10">
                  <c:v>147</c:v>
                </c:pt>
                <c:pt idx="11">
                  <c:v>28</c:v>
                </c:pt>
                <c:pt idx="12">
                  <c:v>9</c:v>
                </c:pt>
                <c:pt idx="13">
                  <c:v>134</c:v>
                </c:pt>
                <c:pt idx="14">
                  <c:v>89</c:v>
                </c:pt>
                <c:pt idx="15">
                  <c:v>113</c:v>
                </c:pt>
                <c:pt idx="16">
                  <c:v>9</c:v>
                </c:pt>
                <c:pt idx="17">
                  <c:v>9</c:v>
                </c:pt>
                <c:pt idx="18">
                  <c:v>29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75</c:v>
                </c:pt>
                <c:pt idx="2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Setiembre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5687.3900000000149</c:v>
                </c:pt>
                <c:pt idx="1">
                  <c:v>35091.678999999996</c:v>
                </c:pt>
                <c:pt idx="2">
                  <c:v>2479.375</c:v>
                </c:pt>
                <c:pt idx="3">
                  <c:v>1775.3320000000001</c:v>
                </c:pt>
                <c:pt idx="4">
                  <c:v>2827.5410000000002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Setiembre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1839.0562191199997</c:v>
                </c:pt>
                <c:pt idx="1">
                  <c:v>9407.323427647998</c:v>
                </c:pt>
                <c:pt idx="2">
                  <c:v>49.110891190000004</c:v>
                </c:pt>
                <c:pt idx="3">
                  <c:v>0</c:v>
                </c:pt>
                <c:pt idx="4">
                  <c:v>175.42368174999999</c:v>
                </c:pt>
                <c:pt idx="5">
                  <c:v>21873.779535143996</c:v>
                </c:pt>
                <c:pt idx="6">
                  <c:v>33344.693754851993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412</c:v>
                </c:pt>
                <c:pt idx="2">
                  <c:v>415</c:v>
                </c:pt>
                <c:pt idx="3">
                  <c:v>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30/09/2024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1908</c:v>
                </c:pt>
                <c:pt idx="1">
                  <c:v>2019</c:v>
                </c:pt>
                <c:pt idx="2">
                  <c:v>48</c:v>
                </c:pt>
                <c:pt idx="3">
                  <c:v>191</c:v>
                </c:pt>
                <c:pt idx="4">
                  <c:v>29</c:v>
                </c:pt>
                <c:pt idx="5">
                  <c:v>176</c:v>
                </c:pt>
                <c:pt idx="6">
                  <c:v>439</c:v>
                </c:pt>
                <c:pt idx="7">
                  <c:v>432</c:v>
                </c:pt>
                <c:pt idx="8">
                  <c:v>429</c:v>
                </c:pt>
                <c:pt idx="9">
                  <c:v>210</c:v>
                </c:pt>
                <c:pt idx="10">
                  <c:v>36</c:v>
                </c:pt>
                <c:pt idx="11">
                  <c:v>42</c:v>
                </c:pt>
                <c:pt idx="12">
                  <c:v>35</c:v>
                </c:pt>
                <c:pt idx="13">
                  <c:v>165</c:v>
                </c:pt>
                <c:pt idx="14">
                  <c:v>248</c:v>
                </c:pt>
                <c:pt idx="15">
                  <c:v>103</c:v>
                </c:pt>
                <c:pt idx="16">
                  <c:v>5</c:v>
                </c:pt>
                <c:pt idx="17">
                  <c:v>19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102</c:v>
                </c:pt>
                <c:pt idx="2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30/09/2023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1808</c:v>
                </c:pt>
                <c:pt idx="1">
                  <c:v>1231</c:v>
                </c:pt>
                <c:pt idx="2">
                  <c:v>82</c:v>
                </c:pt>
                <c:pt idx="3">
                  <c:v>163</c:v>
                </c:pt>
                <c:pt idx="4">
                  <c:v>24</c:v>
                </c:pt>
                <c:pt idx="5">
                  <c:v>231</c:v>
                </c:pt>
                <c:pt idx="6">
                  <c:v>498</c:v>
                </c:pt>
                <c:pt idx="7">
                  <c:v>554</c:v>
                </c:pt>
                <c:pt idx="8">
                  <c:v>413</c:v>
                </c:pt>
                <c:pt idx="9">
                  <c:v>193</c:v>
                </c:pt>
                <c:pt idx="10">
                  <c:v>124</c:v>
                </c:pt>
                <c:pt idx="11">
                  <c:v>49</c:v>
                </c:pt>
                <c:pt idx="12">
                  <c:v>20</c:v>
                </c:pt>
                <c:pt idx="13">
                  <c:v>215</c:v>
                </c:pt>
                <c:pt idx="14">
                  <c:v>156</c:v>
                </c:pt>
                <c:pt idx="15">
                  <c:v>121</c:v>
                </c:pt>
                <c:pt idx="16">
                  <c:v>16</c:v>
                </c:pt>
                <c:pt idx="17">
                  <c:v>9</c:v>
                </c:pt>
                <c:pt idx="18">
                  <c:v>53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95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B2CE5A3-D7CB-4A9A-9FCA-2CCE744210C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69BE7A0-387D-46F4-AF1A-877F8F1E90A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401ADEA-0C64-42D6-B8BF-8CFCB38CDE0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D35B70A-6921-404E-B755-65492A6684B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8E0DF7B-EBAE-441E-857F-5950E64E419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1FE0D8C-AA03-4BDB-BB07-9083E447807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418-44E4-A40E-3CE2301EEA9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B728434-0535-4EE5-92CE-197CCE485C7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64C-4005-A81E-CC8097B276D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610AB5D-65BD-42EC-89F3-001A1BDBDDF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06A-412E-9591-E4C9C6E228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10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6109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11"/>
                  <c:pt idx="0">
                    <c:v>1,3%</c:v>
                  </c:pt>
                  <c:pt idx="1">
                    <c:v>0,9%</c:v>
                  </c:pt>
                  <c:pt idx="2">
                    <c:v>0,8%</c:v>
                  </c:pt>
                  <c:pt idx="3">
                    <c:v>0,4%</c:v>
                  </c:pt>
                  <c:pt idx="4">
                    <c:v>1,5%</c:v>
                  </c:pt>
                  <c:pt idx="5">
                    <c:v>1,0%</c:v>
                  </c:pt>
                  <c:pt idx="6">
                    <c:v>1,1%</c:v>
                  </c:pt>
                  <c:pt idx="10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10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615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11"/>
                  <c:pt idx="10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9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  <c:pt idx="6">
                  <c:v>767</c:v>
                </c:pt>
                <c:pt idx="7">
                  <c:v>896</c:v>
                </c:pt>
                <c:pt idx="8">
                  <c:v>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10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6109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10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1917</c:v>
                </c:pt>
                <c:pt idx="1">
                  <c:v>2128</c:v>
                </c:pt>
                <c:pt idx="2">
                  <c:v>2679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4270</c:v>
                </c:pt>
                <c:pt idx="1">
                  <c:v>48</c:v>
                </c:pt>
                <c:pt idx="2">
                  <c:v>2406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2593</c:v>
                </c:pt>
                <c:pt idx="1">
                  <c:v>1021</c:v>
                </c:pt>
                <c:pt idx="2">
                  <c:v>575</c:v>
                </c:pt>
                <c:pt idx="3">
                  <c:v>591</c:v>
                </c:pt>
                <c:pt idx="4">
                  <c:v>284</c:v>
                </c:pt>
                <c:pt idx="5">
                  <c:v>194</c:v>
                </c:pt>
                <c:pt idx="6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3747</c:v>
                </c:pt>
                <c:pt idx="1">
                  <c:v>1257</c:v>
                </c:pt>
                <c:pt idx="2">
                  <c:v>577</c:v>
                </c:pt>
                <c:pt idx="3">
                  <c:v>591</c:v>
                </c:pt>
                <c:pt idx="4">
                  <c:v>284</c:v>
                </c:pt>
                <c:pt idx="5">
                  <c:v>194</c:v>
                </c:pt>
                <c:pt idx="6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1154</c:v>
                </c:pt>
                <c:pt idx="1">
                  <c:v>236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29.363796027392212</c:v>
                </c:pt>
                <c:pt idx="2">
                  <c:v>18.456591602000007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468</c:v>
                </c:pt>
                <c:pt idx="1">
                  <c:v>655</c:v>
                </c:pt>
                <c:pt idx="2">
                  <c:v>642</c:v>
                </c:pt>
                <c:pt idx="3">
                  <c:v>316</c:v>
                </c:pt>
                <c:pt idx="4">
                  <c:v>987</c:v>
                </c:pt>
                <c:pt idx="5">
                  <c:v>1073</c:v>
                </c:pt>
                <c:pt idx="6">
                  <c:v>1191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1023936</xdr:colOff>
      <xdr:row>309</xdr:row>
      <xdr:rowOff>130970</xdr:rowOff>
    </xdr:from>
    <xdr:to>
      <xdr:col>9</xdr:col>
      <xdr:colOff>166687</xdr:colOff>
      <xdr:row>331</xdr:row>
      <xdr:rowOff>158751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1124857</xdr:colOff>
      <xdr:row>615</xdr:row>
      <xdr:rowOff>302080</xdr:rowOff>
    </xdr:from>
    <xdr:to>
      <xdr:col>7</xdr:col>
      <xdr:colOff>1233713</xdr:colOff>
      <xdr:row>637</xdr:row>
      <xdr:rowOff>142423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269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3" customHeight="1" x14ac:dyDescent="0.25">
      <c r="B3" s="172" t="s">
        <v>550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4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185</v>
      </c>
      <c r="C5" s="174"/>
      <c r="D5" s="174"/>
      <c r="E5" s="174"/>
      <c r="F5" s="174"/>
      <c r="G5" s="174"/>
      <c r="H5" s="174"/>
    </row>
    <row r="6" spans="2:12" s="171" customFormat="1" ht="6" customHeigh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186</v>
      </c>
      <c r="C7" s="174"/>
      <c r="D7" s="174"/>
      <c r="E7" s="174"/>
      <c r="F7" s="174"/>
      <c r="G7" s="174"/>
      <c r="H7" s="174"/>
    </row>
    <row r="8" spans="2:12" x14ac:dyDescent="0.3">
      <c r="B8" s="128"/>
    </row>
    <row r="9" spans="2:12" x14ac:dyDescent="0.3">
      <c r="B9" s="591" t="s">
        <v>160</v>
      </c>
    </row>
    <row r="10" spans="2:12" x14ac:dyDescent="0.3">
      <c r="B10" s="399" t="s">
        <v>161</v>
      </c>
    </row>
    <row r="11" spans="2:12" x14ac:dyDescent="0.3">
      <c r="B11" s="399" t="s">
        <v>162</v>
      </c>
    </row>
    <row r="12" spans="2:12" x14ac:dyDescent="0.3">
      <c r="B12" s="399" t="s">
        <v>163</v>
      </c>
    </row>
    <row r="13" spans="2:12" x14ac:dyDescent="0.3">
      <c r="B13" s="399" t="s">
        <v>165</v>
      </c>
    </row>
    <row r="14" spans="2:12" x14ac:dyDescent="0.3">
      <c r="B14" s="399" t="s">
        <v>166</v>
      </c>
    </row>
    <row r="15" spans="2:12" x14ac:dyDescent="0.3">
      <c r="B15" s="399" t="s">
        <v>167</v>
      </c>
    </row>
    <row r="16" spans="2:12" x14ac:dyDescent="0.3">
      <c r="B16" s="399" t="s">
        <v>168</v>
      </c>
    </row>
    <row r="17" spans="2:2" x14ac:dyDescent="0.3">
      <c r="B17" s="399" t="s">
        <v>169</v>
      </c>
    </row>
    <row r="18" spans="2:2" x14ac:dyDescent="0.3">
      <c r="B18" s="399" t="s">
        <v>196</v>
      </c>
    </row>
    <row r="19" spans="2:2" x14ac:dyDescent="0.3">
      <c r="B19" s="399" t="s">
        <v>197</v>
      </c>
    </row>
    <row r="20" spans="2:2" x14ac:dyDescent="0.3">
      <c r="B20" s="399" t="s">
        <v>173</v>
      </c>
    </row>
    <row r="21" spans="2:2" x14ac:dyDescent="0.3">
      <c r="B21" s="399" t="s">
        <v>174</v>
      </c>
    </row>
    <row r="22" spans="2:2" x14ac:dyDescent="0.3">
      <c r="B22" s="399" t="s">
        <v>175</v>
      </c>
    </row>
    <row r="23" spans="2:2" x14ac:dyDescent="0.3">
      <c r="B23" s="399" t="s">
        <v>187</v>
      </c>
    </row>
    <row r="24" spans="2:2" x14ac:dyDescent="0.3">
      <c r="B24" s="399" t="s">
        <v>252</v>
      </c>
    </row>
    <row r="25" spans="2:2" x14ac:dyDescent="0.3">
      <c r="B25" s="399" t="s">
        <v>180</v>
      </c>
    </row>
    <row r="26" spans="2:2" x14ac:dyDescent="0.3">
      <c r="B26" s="399" t="s">
        <v>181</v>
      </c>
    </row>
    <row r="27" spans="2:2" x14ac:dyDescent="0.3">
      <c r="B27" s="399" t="s">
        <v>184</v>
      </c>
    </row>
    <row r="28" spans="2:2" x14ac:dyDescent="0.3">
      <c r="B28" s="399" t="s">
        <v>347</v>
      </c>
    </row>
    <row r="29" spans="2:2" x14ac:dyDescent="0.3">
      <c r="B29" s="399" t="s">
        <v>261</v>
      </c>
    </row>
    <row r="30" spans="2:2" x14ac:dyDescent="0.3">
      <c r="B30" s="399" t="s">
        <v>279</v>
      </c>
    </row>
    <row r="31" spans="2:2" x14ac:dyDescent="0.3">
      <c r="B31" s="399" t="s">
        <v>280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opLeftCell="B536" zoomScale="130" zoomScaleNormal="130" zoomScaleSheetLayoutView="40" workbookViewId="0">
      <selection activeCell="B484" sqref="B484:F484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10" customWidth="1"/>
    <col min="4" max="4" width="23.453125" style="410" bestFit="1" customWidth="1"/>
    <col min="5" max="5" width="37.816406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4.179687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x14ac:dyDescent="0.25">
      <c r="A1" s="776" t="s">
        <v>0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6"/>
      <c r="N1" s="330"/>
      <c r="O1" s="330"/>
      <c r="Q1" s="331"/>
      <c r="R1" s="331"/>
      <c r="S1" s="331"/>
      <c r="T1" s="331"/>
      <c r="U1" s="331"/>
      <c r="V1" s="331"/>
      <c r="W1" s="332"/>
      <c r="X1" s="333"/>
      <c r="Y1" s="333"/>
      <c r="Z1" s="332"/>
      <c r="AA1" s="333"/>
      <c r="AC1" s="334"/>
    </row>
    <row r="2" spans="1:35" s="2" customFormat="1" x14ac:dyDescent="0.25">
      <c r="A2" s="776" t="s">
        <v>269</v>
      </c>
      <c r="B2" s="776"/>
      <c r="C2" s="776"/>
      <c r="D2" s="776"/>
      <c r="E2" s="776"/>
      <c r="F2" s="776"/>
      <c r="G2" s="776"/>
      <c r="H2" s="776"/>
      <c r="I2" s="776"/>
      <c r="J2" s="776"/>
      <c r="K2" s="776"/>
      <c r="L2" s="776"/>
      <c r="M2" s="776"/>
      <c r="N2" s="330"/>
      <c r="O2" s="330"/>
      <c r="Q2" s="331"/>
      <c r="R2" s="331"/>
      <c r="S2" s="331"/>
      <c r="T2" s="331"/>
      <c r="U2" s="331"/>
      <c r="V2" s="331"/>
      <c r="W2" s="332"/>
      <c r="X2" s="333"/>
      <c r="Y2" s="333"/>
      <c r="Z2" s="332"/>
      <c r="AA2" s="333"/>
      <c r="AC2" s="334"/>
    </row>
    <row r="3" spans="1:35" s="2" customFormat="1" x14ac:dyDescent="0.25">
      <c r="A3" s="776" t="s">
        <v>550</v>
      </c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330"/>
      <c r="O3" s="330"/>
      <c r="P3" s="331"/>
      <c r="Q3" s="331"/>
      <c r="R3" s="331"/>
      <c r="S3" s="331"/>
      <c r="T3" s="331"/>
      <c r="U3" s="331"/>
      <c r="V3" s="331"/>
      <c r="W3" s="332"/>
      <c r="X3" s="333"/>
      <c r="Y3" s="333"/>
      <c r="Z3" s="332"/>
      <c r="AA3" s="333"/>
      <c r="AC3" s="334"/>
    </row>
    <row r="4" spans="1:35" s="2" customFormat="1" x14ac:dyDescent="0.25">
      <c r="A4" s="776" t="s">
        <v>1</v>
      </c>
      <c r="B4" s="776"/>
      <c r="C4" s="776"/>
      <c r="D4" s="776"/>
      <c r="E4" s="776"/>
      <c r="F4" s="776"/>
      <c r="G4" s="776"/>
      <c r="H4" s="776"/>
      <c r="I4" s="776"/>
      <c r="J4" s="776"/>
      <c r="K4" s="776"/>
      <c r="L4" s="776"/>
      <c r="M4" s="776"/>
      <c r="N4" s="330"/>
      <c r="O4" s="330"/>
      <c r="P4" s="331"/>
      <c r="Q4" s="331"/>
      <c r="R4" s="331"/>
      <c r="S4" s="331"/>
      <c r="T4" s="331"/>
      <c r="U4" s="331"/>
      <c r="V4" s="331"/>
      <c r="W4" s="332"/>
      <c r="X4" s="333"/>
      <c r="Y4" s="333"/>
      <c r="Z4" s="332"/>
      <c r="AA4" s="333"/>
      <c r="AC4" s="334"/>
    </row>
    <row r="5" spans="1:35" x14ac:dyDescent="0.25">
      <c r="A5" s="10"/>
      <c r="B5" s="481"/>
      <c r="E5" s="481"/>
      <c r="F5" s="1"/>
      <c r="I5" s="1"/>
      <c r="J5" s="1"/>
      <c r="K5" s="1"/>
      <c r="L5" s="1"/>
      <c r="M5" s="61"/>
      <c r="N5" s="1"/>
      <c r="O5" s="1"/>
      <c r="P5" s="61"/>
      <c r="Z5" s="178"/>
      <c r="AC5" s="17"/>
    </row>
    <row r="6" spans="1:35" x14ac:dyDescent="0.25">
      <c r="A6" s="10"/>
      <c r="B6" s="481"/>
      <c r="E6" s="481"/>
      <c r="F6" s="1"/>
      <c r="I6" s="1"/>
      <c r="J6" s="1"/>
      <c r="K6" s="1"/>
      <c r="L6" s="1"/>
      <c r="M6" s="61"/>
      <c r="N6" s="1"/>
      <c r="O6" s="1"/>
      <c r="P6" s="61"/>
      <c r="Z6" s="178"/>
      <c r="AC6" s="17"/>
    </row>
    <row r="7" spans="1:35" x14ac:dyDescent="0.25">
      <c r="A7" s="10"/>
      <c r="B7" s="481"/>
      <c r="E7" s="481"/>
      <c r="F7" s="1"/>
      <c r="I7" s="1"/>
      <c r="J7" s="1"/>
      <c r="K7" s="1"/>
      <c r="L7" s="1"/>
      <c r="M7" s="61"/>
      <c r="N7" s="1"/>
      <c r="O7" s="1"/>
      <c r="P7" s="1"/>
      <c r="Z7" s="178"/>
      <c r="AC7" s="17"/>
    </row>
    <row r="8" spans="1:35" x14ac:dyDescent="0.25">
      <c r="A8" s="10"/>
      <c r="B8" s="481"/>
      <c r="E8" s="481"/>
      <c r="F8" s="1"/>
      <c r="I8" s="1"/>
      <c r="J8" s="1"/>
      <c r="K8" s="1"/>
      <c r="L8" s="1"/>
      <c r="M8" s="61"/>
      <c r="N8" s="1"/>
      <c r="O8" s="1"/>
      <c r="P8" s="1"/>
      <c r="Z8" s="178"/>
      <c r="AC8" s="17"/>
    </row>
    <row r="9" spans="1:35" x14ac:dyDescent="0.25">
      <c r="A9" s="10" t="s">
        <v>240</v>
      </c>
      <c r="B9" s="481"/>
      <c r="D9" s="420"/>
      <c r="E9" s="481"/>
      <c r="F9" s="1"/>
      <c r="I9" s="1"/>
      <c r="J9" s="1"/>
      <c r="K9" s="1"/>
      <c r="L9" s="1"/>
      <c r="M9" s="61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703" t="s">
        <v>160</v>
      </c>
      <c r="C11" s="703"/>
      <c r="D11" s="703"/>
      <c r="E11" s="697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65" t="s">
        <v>2</v>
      </c>
      <c r="C13" s="411" t="s">
        <v>3</v>
      </c>
      <c r="D13" s="463" t="s">
        <v>104</v>
      </c>
      <c r="E13" s="434"/>
      <c r="F13" s="3"/>
      <c r="G13" s="3"/>
      <c r="K13" s="23"/>
      <c r="M13" s="20"/>
      <c r="O13" s="23"/>
      <c r="P13" s="23"/>
      <c r="U13" s="178"/>
      <c r="V13" s="284" t="s">
        <v>4</v>
      </c>
      <c r="W13" s="284" t="s">
        <v>5</v>
      </c>
      <c r="X13" s="284" t="s">
        <v>43</v>
      </c>
      <c r="Y13" s="180"/>
      <c r="Z13" s="20"/>
      <c r="AA13" s="17"/>
      <c r="AG13" s="117"/>
      <c r="AH13" s="117"/>
      <c r="AI13" s="117"/>
    </row>
    <row r="14" spans="1:35" ht="15" customHeight="1" x14ac:dyDescent="0.35">
      <c r="A14" s="16"/>
      <c r="B14" s="412" t="s">
        <v>227</v>
      </c>
      <c r="C14" s="413">
        <v>2593</v>
      </c>
      <c r="D14" s="414">
        <v>24125930000</v>
      </c>
      <c r="E14" s="434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12" t="s">
        <v>227</v>
      </c>
      <c r="W14" s="413">
        <v>833</v>
      </c>
      <c r="X14" s="414">
        <v>6367159000</v>
      </c>
      <c r="Y14" s="287"/>
      <c r="Z14" s="20"/>
      <c r="AA14" s="17"/>
      <c r="AG14" s="118"/>
      <c r="AH14" s="119"/>
      <c r="AI14" s="119"/>
    </row>
    <row r="15" spans="1:35" ht="15" customHeight="1" x14ac:dyDescent="0.35">
      <c r="A15" s="16"/>
      <c r="B15" s="415" t="s">
        <v>228</v>
      </c>
      <c r="C15" s="413">
        <v>1021</v>
      </c>
      <c r="D15" s="414">
        <v>9314590000</v>
      </c>
      <c r="E15" s="434"/>
      <c r="F15" s="3"/>
      <c r="G15" s="3"/>
      <c r="K15" s="23"/>
      <c r="M15" s="20"/>
      <c r="O15" s="23"/>
      <c r="P15" s="23"/>
      <c r="U15" s="181">
        <f>W15/W21</f>
        <v>0.14641203703703703</v>
      </c>
      <c r="V15" s="415" t="s">
        <v>228</v>
      </c>
      <c r="W15" s="413">
        <v>253</v>
      </c>
      <c r="X15" s="414">
        <v>1857068000</v>
      </c>
      <c r="Y15" s="287"/>
      <c r="Z15" s="20"/>
      <c r="AA15" s="17"/>
      <c r="AG15" s="118"/>
      <c r="AH15" s="119"/>
      <c r="AI15" s="119"/>
    </row>
    <row r="16" spans="1:35" ht="15" customHeight="1" x14ac:dyDescent="0.35">
      <c r="A16" s="16"/>
      <c r="B16" s="413" t="s">
        <v>229</v>
      </c>
      <c r="C16" s="413">
        <v>575</v>
      </c>
      <c r="D16" s="414">
        <v>5195918000</v>
      </c>
      <c r="E16" s="434"/>
      <c r="F16" s="3"/>
      <c r="G16" s="3"/>
      <c r="K16" s="23"/>
      <c r="M16" s="20"/>
      <c r="O16" s="23"/>
      <c r="P16" s="23"/>
      <c r="U16" s="181">
        <f>W16/W21</f>
        <v>9.5486111111111105E-2</v>
      </c>
      <c r="V16" s="413" t="s">
        <v>229</v>
      </c>
      <c r="W16" s="413">
        <v>165</v>
      </c>
      <c r="X16" s="414">
        <v>1171132000</v>
      </c>
      <c r="Y16" s="287"/>
      <c r="Z16" s="20"/>
      <c r="AA16" s="17"/>
      <c r="AG16" s="118"/>
      <c r="AH16" s="119"/>
      <c r="AI16" s="119"/>
    </row>
    <row r="17" spans="1:35" ht="15" customHeight="1" x14ac:dyDescent="0.35">
      <c r="A17" s="16"/>
      <c r="B17" s="413" t="s">
        <v>230</v>
      </c>
      <c r="C17" s="413">
        <v>591</v>
      </c>
      <c r="D17" s="414">
        <v>4997575000</v>
      </c>
      <c r="E17" s="434"/>
      <c r="F17" s="3"/>
      <c r="G17" s="3"/>
      <c r="K17" s="23"/>
      <c r="M17" s="20"/>
      <c r="O17" s="23"/>
      <c r="P17" s="23"/>
      <c r="U17" s="181">
        <f>W17/W21</f>
        <v>0.10590277777777778</v>
      </c>
      <c r="V17" s="413" t="s">
        <v>230</v>
      </c>
      <c r="W17" s="413">
        <v>183</v>
      </c>
      <c r="X17" s="414">
        <v>1233845000</v>
      </c>
      <c r="Y17" s="287"/>
      <c r="Z17" s="20"/>
      <c r="AA17" s="17"/>
      <c r="AG17" s="118"/>
      <c r="AH17" s="119"/>
      <c r="AI17" s="119"/>
    </row>
    <row r="18" spans="1:35" ht="15" customHeight="1" x14ac:dyDescent="0.35">
      <c r="A18" s="16"/>
      <c r="B18" s="413" t="s">
        <v>265</v>
      </c>
      <c r="C18" s="413">
        <v>284</v>
      </c>
      <c r="D18" s="414">
        <v>2187691000</v>
      </c>
      <c r="E18" s="434"/>
      <c r="F18" s="3"/>
      <c r="G18" s="3"/>
      <c r="K18" s="23"/>
      <c r="M18" s="20"/>
      <c r="O18" s="23"/>
      <c r="P18" s="23"/>
      <c r="U18" s="181">
        <f>W18/W21</f>
        <v>7.2916666666666671E-2</v>
      </c>
      <c r="V18" s="413" t="s">
        <v>265</v>
      </c>
      <c r="W18" s="413">
        <v>126</v>
      </c>
      <c r="X18" s="414">
        <v>762069000</v>
      </c>
      <c r="Y18" s="287"/>
      <c r="Z18" s="20"/>
      <c r="AA18" s="17"/>
      <c r="AG18" s="118"/>
      <c r="AH18" s="119"/>
      <c r="AI18" s="119"/>
    </row>
    <row r="19" spans="1:35" ht="15" customHeight="1" x14ac:dyDescent="0.35">
      <c r="A19" s="16"/>
      <c r="B19" s="413" t="s">
        <v>266</v>
      </c>
      <c r="C19" s="413">
        <v>194</v>
      </c>
      <c r="D19" s="430">
        <v>1332473000</v>
      </c>
      <c r="E19" s="434"/>
      <c r="F19" s="3"/>
      <c r="G19" s="3"/>
      <c r="K19" s="23"/>
      <c r="M19" s="20"/>
      <c r="O19" s="23"/>
      <c r="P19" s="23"/>
      <c r="U19" s="181">
        <f>W19/W21</f>
        <v>5.6712962962962965E-2</v>
      </c>
      <c r="V19" s="413" t="s">
        <v>266</v>
      </c>
      <c r="W19" s="413">
        <v>98</v>
      </c>
      <c r="X19" s="414">
        <v>529119000</v>
      </c>
      <c r="Y19" s="178"/>
      <c r="Z19" s="20"/>
      <c r="AA19" s="17"/>
      <c r="AG19" s="118"/>
      <c r="AH19" s="119"/>
      <c r="AI19" s="119"/>
    </row>
    <row r="20" spans="1:35" ht="15" customHeight="1" x14ac:dyDescent="0.25">
      <c r="A20" s="16"/>
      <c r="B20" s="413" t="s">
        <v>267</v>
      </c>
      <c r="C20" s="413">
        <v>74</v>
      </c>
      <c r="D20" s="414">
        <v>451488000</v>
      </c>
      <c r="E20" s="434"/>
      <c r="F20" s="3"/>
      <c r="G20" s="3"/>
      <c r="K20" s="23"/>
      <c r="M20" s="20"/>
      <c r="O20" s="23"/>
      <c r="P20" s="23"/>
      <c r="U20" s="181">
        <f>W20/W21</f>
        <v>4.0509259259259259E-2</v>
      </c>
      <c r="V20" s="413" t="s">
        <v>267</v>
      </c>
      <c r="W20" s="413">
        <v>70</v>
      </c>
      <c r="X20" s="414">
        <v>334064000</v>
      </c>
      <c r="Z20" s="20"/>
      <c r="AA20" s="17"/>
    </row>
    <row r="21" spans="1:35" ht="15" customHeight="1" x14ac:dyDescent="0.25">
      <c r="A21" s="16"/>
      <c r="B21" s="466" t="s">
        <v>6</v>
      </c>
      <c r="C21" s="409">
        <f>SUM(C14:C20)</f>
        <v>5332</v>
      </c>
      <c r="D21" s="464">
        <f>SUM(D14:D20)</f>
        <v>47605665000</v>
      </c>
      <c r="E21" s="434"/>
      <c r="F21" s="3"/>
      <c r="G21" s="3"/>
      <c r="K21" s="23"/>
      <c r="M21" s="20"/>
      <c r="O21" s="62"/>
      <c r="P21" s="62"/>
      <c r="Q21" s="62"/>
      <c r="R21" s="62"/>
      <c r="S21" s="62"/>
      <c r="T21" s="62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78" t="s">
        <v>299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6"/>
      <c r="G23" s="63"/>
      <c r="Y23" s="186">
        <f>+C14+C16</f>
        <v>3168</v>
      </c>
      <c r="Z23" s="163" t="s">
        <v>7</v>
      </c>
      <c r="AC23" s="17"/>
    </row>
    <row r="24" spans="1:35" ht="15" customHeight="1" x14ac:dyDescent="0.25">
      <c r="A24" s="16"/>
      <c r="C24" s="417"/>
      <c r="D24" s="417"/>
      <c r="E24" s="417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7"/>
      <c r="D25" s="417"/>
      <c r="E25" s="416"/>
      <c r="Y25" s="181"/>
      <c r="Z25" s="178"/>
      <c r="AA25" s="187"/>
    </row>
    <row r="26" spans="1:35" ht="15" customHeight="1" x14ac:dyDescent="0.25">
      <c r="A26" s="16"/>
      <c r="B26" s="451"/>
      <c r="C26" s="419"/>
      <c r="D26" s="419"/>
      <c r="E26" s="416"/>
      <c r="Y26" s="181"/>
      <c r="Z26" s="178"/>
      <c r="AA26" s="187"/>
    </row>
    <row r="27" spans="1:35" ht="15" customHeight="1" x14ac:dyDescent="0.25">
      <c r="A27" s="16"/>
      <c r="B27" s="418"/>
      <c r="C27" s="419"/>
      <c r="D27" s="419"/>
      <c r="E27" s="416"/>
      <c r="Y27" s="181"/>
      <c r="Z27" s="178"/>
      <c r="AA27" s="187"/>
    </row>
    <row r="28" spans="1:35" ht="15" customHeight="1" x14ac:dyDescent="0.25">
      <c r="A28" s="16"/>
      <c r="B28" s="418"/>
      <c r="C28" s="419"/>
      <c r="D28" s="419"/>
      <c r="E28" s="416"/>
      <c r="Y28" s="181"/>
      <c r="Z28" s="178"/>
      <c r="AA28" s="187"/>
    </row>
    <row r="29" spans="1:35" ht="24.75" customHeight="1" x14ac:dyDescent="0.25">
      <c r="A29" s="16"/>
      <c r="B29" s="703" t="s">
        <v>161</v>
      </c>
      <c r="C29" s="703"/>
      <c r="D29" s="703"/>
      <c r="E29" s="696"/>
      <c r="I29" s="3"/>
      <c r="J29" s="3"/>
      <c r="Y29" s="181"/>
      <c r="Z29" s="178"/>
      <c r="AA29" s="187"/>
    </row>
    <row r="30" spans="1:35" ht="15" customHeight="1" x14ac:dyDescent="0.25">
      <c r="A30" s="16"/>
      <c r="B30" s="418"/>
      <c r="C30" s="419"/>
      <c r="D30" s="419"/>
      <c r="E30" s="416"/>
      <c r="I30" s="3"/>
      <c r="J30" s="3"/>
      <c r="Y30" s="181"/>
      <c r="Z30" s="178"/>
      <c r="AA30" s="187"/>
    </row>
    <row r="31" spans="1:35" ht="15" customHeight="1" x14ac:dyDescent="0.25">
      <c r="A31" s="16"/>
      <c r="B31" s="465" t="s">
        <v>2</v>
      </c>
      <c r="C31" s="411" t="s">
        <v>182</v>
      </c>
      <c r="D31" s="463" t="s">
        <v>104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13" t="s">
        <v>227</v>
      </c>
      <c r="C32" s="420">
        <v>1154</v>
      </c>
      <c r="D32" s="414">
        <v>24544605076.969982</v>
      </c>
      <c r="F32" s="13"/>
      <c r="G32" s="3"/>
      <c r="I32" s="3"/>
      <c r="L32" s="23"/>
      <c r="M32" s="20"/>
      <c r="P32" s="23"/>
      <c r="V32" s="178"/>
      <c r="W32" s="284" t="s">
        <v>227</v>
      </c>
      <c r="X32" s="284">
        <v>1094</v>
      </c>
      <c r="Y32" s="284">
        <v>18699552024.320038</v>
      </c>
      <c r="Z32" s="187"/>
      <c r="AA32" s="20"/>
    </row>
    <row r="33" spans="1:27" ht="15" customHeight="1" x14ac:dyDescent="0.35">
      <c r="A33" s="16"/>
      <c r="B33" s="421" t="s">
        <v>228</v>
      </c>
      <c r="C33" s="420">
        <v>236</v>
      </c>
      <c r="D33" s="414">
        <v>6258161206.0300007</v>
      </c>
      <c r="F33" s="13"/>
      <c r="G33" s="3"/>
      <c r="I33" s="3"/>
      <c r="L33" s="23"/>
      <c r="M33" s="20"/>
      <c r="P33" s="23"/>
      <c r="V33" s="181">
        <f>+C32/C36</f>
        <v>0.82902298850574707</v>
      </c>
      <c r="W33" s="351" t="s">
        <v>227</v>
      </c>
      <c r="X33" s="352">
        <v>432</v>
      </c>
      <c r="Y33" s="349">
        <v>8218825077.6499739</v>
      </c>
      <c r="Z33" s="187"/>
      <c r="AA33" s="20"/>
    </row>
    <row r="34" spans="1:27" ht="15" customHeight="1" x14ac:dyDescent="0.35">
      <c r="A34" s="16"/>
      <c r="B34" s="413" t="s">
        <v>229</v>
      </c>
      <c r="C34" s="420">
        <v>2</v>
      </c>
      <c r="D34" s="414">
        <v>41533291.68</v>
      </c>
      <c r="F34" s="13"/>
      <c r="G34" s="3"/>
      <c r="I34" s="3"/>
      <c r="L34" s="23"/>
      <c r="M34" s="20"/>
      <c r="P34" s="23"/>
      <c r="V34" s="181">
        <f>+C33/C36</f>
        <v>0.16954022988505746</v>
      </c>
      <c r="W34" s="350" t="s">
        <v>228</v>
      </c>
      <c r="X34" s="352">
        <v>79</v>
      </c>
      <c r="Y34" s="349">
        <v>1783604211.2500002</v>
      </c>
      <c r="Z34" s="187"/>
      <c r="AA34" s="20"/>
    </row>
    <row r="35" spans="1:27" ht="15" hidden="1" customHeight="1" x14ac:dyDescent="0.35">
      <c r="A35" s="16"/>
      <c r="B35" s="413" t="s">
        <v>230</v>
      </c>
      <c r="C35" s="420">
        <v>0</v>
      </c>
      <c r="D35" s="414">
        <v>0</v>
      </c>
      <c r="F35" s="13"/>
      <c r="G35" s="3"/>
      <c r="I35" s="3"/>
      <c r="L35" s="23"/>
      <c r="M35" s="20"/>
      <c r="P35" s="23"/>
      <c r="V35" s="181">
        <f>C34/C36</f>
        <v>1.4367816091954023E-3</v>
      </c>
      <c r="W35" s="350" t="s">
        <v>229</v>
      </c>
      <c r="X35" s="352">
        <v>1</v>
      </c>
      <c r="Y35" s="349">
        <v>14792598.48</v>
      </c>
      <c r="Z35" s="187"/>
      <c r="AA35" s="20"/>
    </row>
    <row r="36" spans="1:27" ht="15" customHeight="1" x14ac:dyDescent="0.35">
      <c r="A36" s="16"/>
      <c r="B36" s="466" t="s">
        <v>6</v>
      </c>
      <c r="C36" s="409">
        <f>SUM(C32:C35)</f>
        <v>1392</v>
      </c>
      <c r="D36" s="464">
        <f>SUM(D32:D35)</f>
        <v>30844299574.679985</v>
      </c>
      <c r="E36" s="410"/>
      <c r="F36" s="13"/>
      <c r="G36" s="3"/>
      <c r="I36" s="3"/>
      <c r="L36" s="23"/>
      <c r="M36" s="20"/>
      <c r="P36" s="23"/>
      <c r="V36" s="181">
        <f>+C35/C36</f>
        <v>0</v>
      </c>
      <c r="W36" s="351" t="s">
        <v>230</v>
      </c>
      <c r="X36" s="352">
        <v>0</v>
      </c>
      <c r="Y36" s="349">
        <v>0</v>
      </c>
      <c r="Z36" s="187"/>
      <c r="AA36" s="20"/>
    </row>
    <row r="37" spans="1:27" ht="15" customHeight="1" x14ac:dyDescent="0.25">
      <c r="A37" s="16"/>
      <c r="B37" s="578" t="s">
        <v>299</v>
      </c>
      <c r="C37" s="483"/>
      <c r="D37" s="483"/>
      <c r="E37" s="444"/>
      <c r="F37" s="3"/>
      <c r="I37" s="3"/>
      <c r="J37" s="3"/>
      <c r="W37" s="188"/>
      <c r="X37" s="285"/>
      <c r="Y37" s="286"/>
      <c r="Z37" s="202">
        <v>0</v>
      </c>
      <c r="AA37" s="187"/>
    </row>
    <row r="38" spans="1:27" ht="15" customHeight="1" x14ac:dyDescent="0.25">
      <c r="A38" s="16"/>
      <c r="B38" s="482"/>
      <c r="C38" s="484"/>
      <c r="D38" s="484"/>
      <c r="E38" s="444"/>
      <c r="F38" s="3"/>
      <c r="I38" s="3"/>
      <c r="J38" s="3"/>
      <c r="W38" s="188"/>
      <c r="X38" s="285"/>
      <c r="Y38" s="286"/>
      <c r="Z38" s="202">
        <v>0</v>
      </c>
      <c r="AA38" s="187"/>
    </row>
    <row r="39" spans="1:27" ht="15" customHeight="1" x14ac:dyDescent="0.25">
      <c r="A39" s="16"/>
      <c r="B39" s="482"/>
      <c r="C39" s="484"/>
      <c r="D39" s="484"/>
      <c r="E39" s="485"/>
      <c r="F39" s="3"/>
      <c r="I39" s="3"/>
      <c r="J39" s="3"/>
      <c r="W39" s="188"/>
      <c r="AA39" s="187"/>
    </row>
    <row r="40" spans="1:27" ht="15" customHeight="1" x14ac:dyDescent="0.25">
      <c r="A40" s="16"/>
      <c r="B40" s="486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8"/>
      <c r="C43" s="419"/>
      <c r="D43" s="419"/>
      <c r="E43" s="416"/>
      <c r="I43" s="3"/>
      <c r="J43" s="3"/>
      <c r="Y43" s="181"/>
      <c r="Z43" s="178"/>
      <c r="AA43" s="187"/>
    </row>
    <row r="44" spans="1:27" ht="15" customHeight="1" x14ac:dyDescent="0.25">
      <c r="A44" s="16"/>
      <c r="B44" s="418"/>
      <c r="C44" s="419"/>
      <c r="D44" s="419"/>
      <c r="E44" s="416"/>
      <c r="H44" s="59"/>
      <c r="Y44" s="181"/>
      <c r="Z44" s="178"/>
      <c r="AA44" s="187"/>
    </row>
    <row r="45" spans="1:27" ht="15" customHeight="1" x14ac:dyDescent="0.25">
      <c r="A45" s="16"/>
      <c r="B45" s="418"/>
      <c r="C45" s="419"/>
      <c r="D45" s="419"/>
      <c r="E45" s="416"/>
      <c r="Y45" s="181"/>
      <c r="Z45" s="178"/>
      <c r="AA45" s="187"/>
    </row>
    <row r="46" spans="1:27" ht="15" customHeight="1" x14ac:dyDescent="0.25">
      <c r="A46" s="16"/>
      <c r="B46" s="418"/>
      <c r="C46" s="419"/>
      <c r="D46" s="419"/>
      <c r="E46" s="416"/>
      <c r="Y46" s="181"/>
      <c r="Z46" s="178"/>
      <c r="AA46" s="187"/>
    </row>
    <row r="47" spans="1:27" ht="15" customHeight="1" x14ac:dyDescent="0.25">
      <c r="A47" s="16"/>
      <c r="B47" s="418"/>
      <c r="C47" s="419"/>
      <c r="D47" s="419"/>
      <c r="E47" s="416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8"/>
      <c r="C48" s="419"/>
      <c r="D48" s="419"/>
      <c r="E48" s="416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703" t="s">
        <v>162</v>
      </c>
      <c r="C49" s="703"/>
      <c r="D49" s="703"/>
      <c r="E49" s="696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8"/>
      <c r="C50" s="419"/>
      <c r="D50" s="419"/>
      <c r="E50" s="416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65" t="s">
        <v>2</v>
      </c>
      <c r="C51" s="411" t="s">
        <v>3</v>
      </c>
      <c r="D51" s="463" t="s">
        <v>104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12">
        <v>1</v>
      </c>
      <c r="C52" s="413">
        <f t="shared" ref="C52:D55" si="0">+C14+C32</f>
        <v>3747</v>
      </c>
      <c r="D52" s="414">
        <f t="shared" si="0"/>
        <v>48670535076.969986</v>
      </c>
      <c r="H52" s="13"/>
      <c r="I52" s="13"/>
      <c r="L52" s="23"/>
      <c r="M52" s="20"/>
      <c r="N52" s="65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15">
        <v>1.5</v>
      </c>
      <c r="C53" s="413">
        <f t="shared" si="0"/>
        <v>1257</v>
      </c>
      <c r="D53" s="414">
        <f t="shared" si="0"/>
        <v>15572751206.030001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13">
        <v>2</v>
      </c>
      <c r="C54" s="413">
        <f t="shared" si="0"/>
        <v>577</v>
      </c>
      <c r="D54" s="414">
        <f t="shared" si="0"/>
        <v>5237451291.6800003</v>
      </c>
      <c r="E54" s="410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13">
        <v>3</v>
      </c>
      <c r="C55" s="413">
        <f t="shared" si="0"/>
        <v>591</v>
      </c>
      <c r="D55" s="414">
        <f t="shared" si="0"/>
        <v>4997575000</v>
      </c>
      <c r="E55" s="410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13">
        <v>4</v>
      </c>
      <c r="C56" s="413">
        <f t="shared" ref="C56:D58" si="1">+C18</f>
        <v>284</v>
      </c>
      <c r="D56" s="414">
        <f t="shared" si="1"/>
        <v>2187691000</v>
      </c>
      <c r="E56" s="410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13">
        <v>5</v>
      </c>
      <c r="C57" s="413">
        <f t="shared" si="1"/>
        <v>194</v>
      </c>
      <c r="D57" s="414">
        <f t="shared" si="1"/>
        <v>1332473000</v>
      </c>
      <c r="E57" s="410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13">
        <v>6</v>
      </c>
      <c r="C58" s="413">
        <f t="shared" si="1"/>
        <v>74</v>
      </c>
      <c r="D58" s="414">
        <f t="shared" si="1"/>
        <v>451488000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6" t="s">
        <v>6</v>
      </c>
      <c r="C59" s="409">
        <f>SUM(C52:C58)</f>
        <v>6724</v>
      </c>
      <c r="D59" s="464">
        <f>SUM(D52:D58)</f>
        <v>78449964574.679993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578" t="s">
        <v>299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8"/>
      <c r="C61" s="417"/>
      <c r="D61" s="417"/>
      <c r="E61" s="416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8"/>
      <c r="C62" s="417"/>
      <c r="D62" s="417"/>
      <c r="E62" s="416"/>
      <c r="G62" s="64"/>
      <c r="Y62" s="181"/>
      <c r="Z62" s="178"/>
      <c r="AA62" s="187"/>
    </row>
    <row r="63" spans="1:27" ht="15" customHeight="1" x14ac:dyDescent="0.25">
      <c r="A63" s="16"/>
      <c r="B63" s="418"/>
      <c r="C63" s="422"/>
      <c r="D63" s="422"/>
      <c r="E63" s="416"/>
      <c r="G63" s="176"/>
      <c r="Y63" s="181"/>
      <c r="Z63" s="178"/>
      <c r="AA63" s="187"/>
    </row>
    <row r="64" spans="1:27" ht="15" customHeight="1" x14ac:dyDescent="0.25">
      <c r="A64" s="16"/>
      <c r="B64" s="418"/>
      <c r="C64" s="419"/>
      <c r="D64" s="419"/>
      <c r="E64" s="572"/>
      <c r="I64" s="60"/>
      <c r="Y64" s="181"/>
      <c r="Z64" s="178"/>
      <c r="AA64" s="187"/>
    </row>
    <row r="65" spans="1:29" ht="15" customHeight="1" x14ac:dyDescent="0.25">
      <c r="A65" s="16"/>
      <c r="B65" s="418"/>
      <c r="C65" s="419"/>
      <c r="D65" s="419"/>
      <c r="E65" s="416"/>
      <c r="I65" s="60"/>
      <c r="Y65" s="181"/>
      <c r="Z65" s="178"/>
      <c r="AA65" s="187"/>
    </row>
    <row r="66" spans="1:29" ht="33.75" customHeight="1" x14ac:dyDescent="0.25">
      <c r="A66" s="16"/>
      <c r="B66" s="703" t="s">
        <v>163</v>
      </c>
      <c r="C66" s="703"/>
      <c r="D66" s="703"/>
      <c r="E66" s="696"/>
      <c r="Y66" s="181"/>
      <c r="Z66" s="178"/>
      <c r="AA66" s="187"/>
    </row>
    <row r="67" spans="1:29" ht="15" customHeight="1" x14ac:dyDescent="0.25">
      <c r="A67" s="16"/>
      <c r="B67" s="418"/>
      <c r="C67" s="419"/>
      <c r="D67" s="419"/>
      <c r="E67" s="416"/>
      <c r="I67" s="3"/>
      <c r="J67" s="3"/>
      <c r="X67" s="777" t="s">
        <v>163</v>
      </c>
      <c r="Y67" s="777"/>
      <c r="Z67" s="777"/>
      <c r="AA67" s="187"/>
    </row>
    <row r="68" spans="1:29" ht="15" customHeight="1" x14ac:dyDescent="0.25">
      <c r="A68" s="16"/>
      <c r="B68" s="465" t="s">
        <v>57</v>
      </c>
      <c r="C68" s="411" t="s">
        <v>3</v>
      </c>
      <c r="D68" s="463" t="s">
        <v>104</v>
      </c>
      <c r="E68" s="487"/>
      <c r="G68" s="3"/>
      <c r="I68" s="3"/>
      <c r="L68" s="23"/>
      <c r="M68" s="20"/>
      <c r="P68" s="65"/>
      <c r="Q68" s="65"/>
      <c r="R68" s="65"/>
      <c r="S68" s="65"/>
      <c r="T68" s="65"/>
      <c r="U68" s="65"/>
      <c r="V68" s="181"/>
      <c r="W68" s="190" t="s">
        <v>53</v>
      </c>
      <c r="X68" s="191">
        <v>1513</v>
      </c>
      <c r="Y68" s="192">
        <v>20603717922.680012</v>
      </c>
      <c r="AA68" s="20"/>
    </row>
    <row r="69" spans="1:29" ht="14.25" customHeight="1" x14ac:dyDescent="0.25">
      <c r="A69" s="16"/>
      <c r="B69" s="423" t="s">
        <v>53</v>
      </c>
      <c r="C69" s="420">
        <v>1917</v>
      </c>
      <c r="D69" s="414">
        <v>26575743351.549988</v>
      </c>
      <c r="E69" s="487"/>
      <c r="G69" s="3"/>
      <c r="I69" s="3"/>
      <c r="L69" s="23"/>
      <c r="M69" s="20"/>
      <c r="P69" s="65"/>
      <c r="Q69" s="65"/>
      <c r="R69" s="65"/>
      <c r="S69" s="65"/>
      <c r="T69" s="65"/>
      <c r="U69" s="65"/>
      <c r="V69" s="181"/>
      <c r="W69" s="190" t="s">
        <v>54</v>
      </c>
      <c r="X69" s="191">
        <v>1538</v>
      </c>
      <c r="Y69" s="192">
        <v>18036358135.010021</v>
      </c>
      <c r="AA69" s="20"/>
    </row>
    <row r="70" spans="1:29" ht="15" customHeight="1" x14ac:dyDescent="0.25">
      <c r="A70" s="16"/>
      <c r="B70" s="424" t="s">
        <v>54</v>
      </c>
      <c r="C70" s="420">
        <v>2128</v>
      </c>
      <c r="D70" s="414">
        <v>26779811241.41003</v>
      </c>
      <c r="E70" s="487"/>
      <c r="G70" s="3"/>
      <c r="I70" s="3"/>
      <c r="L70" s="23"/>
      <c r="M70" s="20"/>
      <c r="P70" s="65"/>
      <c r="Q70" s="65"/>
      <c r="R70" s="65"/>
      <c r="S70" s="65"/>
      <c r="T70" s="65"/>
      <c r="U70" s="65"/>
      <c r="V70" s="181"/>
      <c r="W70" s="190" t="s">
        <v>55</v>
      </c>
      <c r="X70" s="191">
        <v>1971</v>
      </c>
      <c r="Y70" s="192">
        <v>17820765055.159996</v>
      </c>
      <c r="AA70" s="20"/>
    </row>
    <row r="71" spans="1:29" ht="15" customHeight="1" x14ac:dyDescent="0.25">
      <c r="A71" s="16"/>
      <c r="B71" s="424" t="s">
        <v>55</v>
      </c>
      <c r="C71" s="420">
        <v>2679</v>
      </c>
      <c r="D71" s="414">
        <v>25094409981.720016</v>
      </c>
      <c r="E71" s="487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5022</v>
      </c>
      <c r="Y71" s="185">
        <f>SUM(Y68:Y70)</f>
        <v>56460841112.850029</v>
      </c>
      <c r="AA71" s="20"/>
    </row>
    <row r="72" spans="1:29" ht="15" customHeight="1" x14ac:dyDescent="0.25">
      <c r="A72" s="16"/>
      <c r="B72" s="467" t="s">
        <v>6</v>
      </c>
      <c r="C72" s="409">
        <f>SUM(C69:C71)</f>
        <v>6724</v>
      </c>
      <c r="D72" s="464">
        <f>SUM(D69:D71)</f>
        <v>78449964574.680038</v>
      </c>
      <c r="E72" s="487"/>
      <c r="G72" s="3"/>
      <c r="I72" s="3"/>
      <c r="L72" s="23"/>
      <c r="M72" s="20"/>
      <c r="N72" s="65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578" t="s">
        <v>299</v>
      </c>
      <c r="C73" s="538"/>
      <c r="D73" s="579"/>
      <c r="E73" s="487"/>
      <c r="G73" s="3"/>
      <c r="I73" s="3"/>
      <c r="L73" s="23"/>
      <c r="M73" s="20"/>
      <c r="N73" s="65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7" t="s">
        <v>56</v>
      </c>
      <c r="C74" s="425"/>
      <c r="D74" s="425"/>
      <c r="E74" s="426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ht="15" customHeight="1" x14ac:dyDescent="0.25">
      <c r="A76" s="16"/>
      <c r="B76" s="707" t="s">
        <v>311</v>
      </c>
      <c r="C76" s="708"/>
      <c r="D76" s="709"/>
      <c r="E76" s="700"/>
      <c r="F76" s="12"/>
      <c r="G76" s="66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ht="15" customHeight="1" x14ac:dyDescent="0.25">
      <c r="A77" s="16"/>
      <c r="B77" s="580" t="s">
        <v>53</v>
      </c>
      <c r="C77" s="698" t="s">
        <v>312</v>
      </c>
      <c r="D77" s="699"/>
      <c r="E77" s="701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ht="39.75" customHeight="1" x14ac:dyDescent="0.25">
      <c r="A78" s="16"/>
      <c r="B78" s="581" t="s">
        <v>54</v>
      </c>
      <c r="C78" s="710" t="s">
        <v>313</v>
      </c>
      <c r="D78" s="711"/>
      <c r="E78" s="702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71.25" customHeight="1" x14ac:dyDescent="0.25">
      <c r="A79" s="16"/>
      <c r="B79" s="581" t="s">
        <v>55</v>
      </c>
      <c r="C79" s="710" t="s">
        <v>314</v>
      </c>
      <c r="D79" s="711"/>
      <c r="E79" s="702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703" t="s">
        <v>165</v>
      </c>
      <c r="C83" s="703"/>
      <c r="D83" s="703"/>
      <c r="E83" s="696"/>
      <c r="G83" s="32"/>
      <c r="H83" s="20"/>
      <c r="X83" s="178"/>
      <c r="Z83" s="178"/>
      <c r="AC83" s="17"/>
    </row>
    <row r="84" spans="1:29" x14ac:dyDescent="0.25">
      <c r="A84" s="27"/>
      <c r="B84" s="427"/>
      <c r="C84" s="428"/>
      <c r="D84" s="428"/>
      <c r="G84" s="32"/>
      <c r="H84" s="20"/>
      <c r="Z84" s="178"/>
      <c r="AC84" s="17"/>
    </row>
    <row r="85" spans="1:29" ht="23.25" customHeight="1" x14ac:dyDescent="0.25">
      <c r="A85" s="16"/>
      <c r="B85" s="479" t="s">
        <v>164</v>
      </c>
      <c r="C85" s="411" t="s">
        <v>3</v>
      </c>
      <c r="D85" s="463" t="s">
        <v>104</v>
      </c>
      <c r="G85" s="20"/>
      <c r="H85" s="20"/>
      <c r="L85" s="23"/>
      <c r="M85" s="20"/>
      <c r="P85" s="23"/>
      <c r="V85" s="178"/>
      <c r="W85" s="778" t="s">
        <v>165</v>
      </c>
      <c r="X85" s="778"/>
      <c r="Y85" s="778"/>
      <c r="AA85" s="20"/>
      <c r="AB85" s="17"/>
    </row>
    <row r="86" spans="1:29" ht="30" customHeight="1" x14ac:dyDescent="0.25">
      <c r="A86" s="16"/>
      <c r="B86" s="429" t="s">
        <v>113</v>
      </c>
      <c r="C86" s="420">
        <f t="shared" ref="C86:C92" si="2">+X87</f>
        <v>468</v>
      </c>
      <c r="D86" s="414">
        <f>+Y87/1000000</f>
        <v>3837.6080000000002</v>
      </c>
      <c r="G86" s="20"/>
      <c r="H86" s="20"/>
      <c r="L86" s="23"/>
      <c r="M86" s="20"/>
      <c r="P86" s="23"/>
      <c r="V86" s="178"/>
      <c r="W86" s="288" t="s">
        <v>10</v>
      </c>
      <c r="X86" s="289" t="s">
        <v>5</v>
      </c>
      <c r="Y86" s="288" t="s">
        <v>4</v>
      </c>
      <c r="AA86" s="20"/>
      <c r="AB86" s="17"/>
    </row>
    <row r="87" spans="1:29" ht="30" customHeight="1" x14ac:dyDescent="0.35">
      <c r="A87" s="16"/>
      <c r="B87" s="420" t="s">
        <v>114</v>
      </c>
      <c r="C87" s="420">
        <f t="shared" si="2"/>
        <v>655</v>
      </c>
      <c r="D87" s="414">
        <f t="shared" ref="D87:D92" si="3">+Y88/1000000</f>
        <v>5699.5690000000004</v>
      </c>
      <c r="G87" s="20"/>
      <c r="H87" s="20"/>
      <c r="L87" s="23"/>
      <c r="M87" s="20"/>
      <c r="P87" s="23"/>
      <c r="V87" s="178"/>
      <c r="W87" s="364" t="s">
        <v>113</v>
      </c>
      <c r="X87" s="365">
        <v>468</v>
      </c>
      <c r="Y87" s="366">
        <v>3837608000</v>
      </c>
      <c r="AA87" s="20"/>
      <c r="AB87" s="17"/>
    </row>
    <row r="88" spans="1:29" ht="30" customHeight="1" x14ac:dyDescent="0.35">
      <c r="B88" s="429" t="s">
        <v>14</v>
      </c>
      <c r="C88" s="420">
        <f t="shared" si="2"/>
        <v>642</v>
      </c>
      <c r="D88" s="414">
        <f t="shared" si="3"/>
        <v>5797.4120000000003</v>
      </c>
      <c r="G88" s="20"/>
      <c r="H88" s="20"/>
      <c r="L88" s="23"/>
      <c r="M88" s="20"/>
      <c r="P88" s="23"/>
      <c r="V88" s="178"/>
      <c r="W88" s="364" t="s">
        <v>114</v>
      </c>
      <c r="X88" s="365">
        <v>655</v>
      </c>
      <c r="Y88" s="366">
        <v>5699569000</v>
      </c>
      <c r="AA88" s="20"/>
      <c r="AB88" s="17"/>
    </row>
    <row r="89" spans="1:29" ht="30" customHeight="1" x14ac:dyDescent="0.35">
      <c r="A89" s="16"/>
      <c r="B89" s="420" t="s">
        <v>15</v>
      </c>
      <c r="C89" s="420">
        <f t="shared" si="2"/>
        <v>316</v>
      </c>
      <c r="D89" s="414">
        <f t="shared" si="3"/>
        <v>2795.3420000000001</v>
      </c>
      <c r="G89" s="20"/>
      <c r="H89" s="20"/>
      <c r="L89" s="23"/>
      <c r="M89" s="20"/>
      <c r="P89" s="23"/>
      <c r="V89" s="178"/>
      <c r="W89" s="364" t="s">
        <v>14</v>
      </c>
      <c r="X89" s="365">
        <v>642</v>
      </c>
      <c r="Y89" s="366">
        <v>5797412000</v>
      </c>
      <c r="AA89" s="20"/>
      <c r="AB89" s="17"/>
    </row>
    <row r="90" spans="1:29" ht="30" customHeight="1" x14ac:dyDescent="0.35">
      <c r="A90" s="16"/>
      <c r="B90" s="429" t="s">
        <v>16</v>
      </c>
      <c r="C90" s="420">
        <f t="shared" si="2"/>
        <v>987</v>
      </c>
      <c r="D90" s="414">
        <f t="shared" si="3"/>
        <v>8886.1949999999997</v>
      </c>
      <c r="G90" s="20"/>
      <c r="H90" s="20"/>
      <c r="L90" s="23"/>
      <c r="M90" s="20"/>
      <c r="P90" s="23"/>
      <c r="V90" s="178"/>
      <c r="W90" s="364" t="s">
        <v>15</v>
      </c>
      <c r="X90" s="365">
        <v>316</v>
      </c>
      <c r="Y90" s="366">
        <v>2795342000</v>
      </c>
      <c r="AA90" s="20"/>
      <c r="AB90" s="17"/>
    </row>
    <row r="91" spans="1:29" ht="30" customHeight="1" x14ac:dyDescent="0.35">
      <c r="A91" s="16"/>
      <c r="B91" s="420" t="s">
        <v>18</v>
      </c>
      <c r="C91" s="420">
        <f t="shared" si="2"/>
        <v>1073</v>
      </c>
      <c r="D91" s="414">
        <f t="shared" si="3"/>
        <v>9800.8799999999992</v>
      </c>
      <c r="G91" s="20"/>
      <c r="H91" s="20"/>
      <c r="L91" s="23"/>
      <c r="M91" s="20"/>
      <c r="P91" s="23"/>
      <c r="V91" s="178"/>
      <c r="W91" s="364" t="s">
        <v>16</v>
      </c>
      <c r="X91" s="365">
        <v>987</v>
      </c>
      <c r="Y91" s="366">
        <v>8886195000</v>
      </c>
      <c r="AA91" s="20"/>
      <c r="AB91" s="17"/>
    </row>
    <row r="92" spans="1:29" ht="30" customHeight="1" x14ac:dyDescent="0.35">
      <c r="A92" s="16"/>
      <c r="B92" s="429" t="s">
        <v>17</v>
      </c>
      <c r="C92" s="420">
        <f t="shared" si="2"/>
        <v>1191</v>
      </c>
      <c r="D92" s="414">
        <f t="shared" si="3"/>
        <v>10788.659</v>
      </c>
      <c r="G92" s="20"/>
      <c r="H92" s="20"/>
      <c r="L92" s="23"/>
      <c r="M92" s="20"/>
      <c r="P92" s="23"/>
      <c r="V92" s="178"/>
      <c r="W92" s="364" t="s">
        <v>18</v>
      </c>
      <c r="X92" s="365">
        <v>1073</v>
      </c>
      <c r="Y92" s="366">
        <v>9800880000</v>
      </c>
      <c r="AA92" s="20"/>
      <c r="AB92" s="17"/>
    </row>
    <row r="93" spans="1:29" x14ac:dyDescent="0.35">
      <c r="A93" s="16"/>
      <c r="B93" s="468" t="s">
        <v>6</v>
      </c>
      <c r="C93" s="409">
        <f>SUM(C86:C92)</f>
        <v>5332</v>
      </c>
      <c r="D93" s="464">
        <f>SUM(D86:D92)</f>
        <v>47605.665000000001</v>
      </c>
      <c r="G93" s="20"/>
      <c r="H93" s="20"/>
      <c r="L93" s="23"/>
      <c r="M93" s="20"/>
      <c r="P93" s="23"/>
      <c r="V93" s="178"/>
      <c r="W93" s="364" t="s">
        <v>17</v>
      </c>
      <c r="X93" s="365">
        <v>1191</v>
      </c>
      <c r="Y93" s="366">
        <v>10788659000</v>
      </c>
      <c r="AA93" s="20"/>
      <c r="AB93" s="17"/>
    </row>
    <row r="94" spans="1:29" x14ac:dyDescent="0.25">
      <c r="A94" s="16"/>
      <c r="G94" s="20"/>
      <c r="H94" s="20"/>
      <c r="W94" s="290"/>
      <c r="X94" s="292">
        <f>SUM(X87:X93)</f>
        <v>5332</v>
      </c>
      <c r="Y94" s="291">
        <f>SUM(Y87:Y93)</f>
        <v>47605665000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7"/>
      <c r="C96" s="428"/>
      <c r="D96" s="428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703" t="s">
        <v>166</v>
      </c>
      <c r="C97" s="703"/>
      <c r="D97" s="703"/>
      <c r="E97" s="696"/>
      <c r="G97" s="32"/>
      <c r="H97" s="32"/>
      <c r="I97" s="32"/>
      <c r="J97" s="32"/>
      <c r="X97" s="779" t="s">
        <v>166</v>
      </c>
      <c r="Y97" s="779"/>
      <c r="Z97" s="779"/>
      <c r="AC97" s="17"/>
    </row>
    <row r="98" spans="1:31" ht="12.75" customHeight="1" x14ac:dyDescent="0.25">
      <c r="A98" s="27"/>
      <c r="B98" s="427"/>
      <c r="C98" s="428"/>
      <c r="D98" s="428"/>
      <c r="G98" s="32"/>
      <c r="H98" s="32"/>
      <c r="I98" s="32"/>
      <c r="J98" s="32"/>
      <c r="X98" s="779"/>
      <c r="Y98" s="779"/>
      <c r="Z98" s="779"/>
      <c r="AC98" s="17"/>
    </row>
    <row r="99" spans="1:31" ht="31.5" customHeight="1" x14ac:dyDescent="0.25">
      <c r="A99" s="16"/>
      <c r="B99" s="479" t="s">
        <v>115</v>
      </c>
      <c r="C99" s="411" t="s">
        <v>3</v>
      </c>
      <c r="D99" s="463" t="s">
        <v>104</v>
      </c>
      <c r="F99" s="32"/>
      <c r="G99" s="32"/>
      <c r="H99" s="32"/>
      <c r="I99" s="32"/>
      <c r="L99" s="23"/>
      <c r="M99" s="20"/>
      <c r="P99" s="23"/>
      <c r="V99" s="178"/>
      <c r="W99" s="293" t="s">
        <v>10</v>
      </c>
      <c r="X99" s="296" t="s">
        <v>5</v>
      </c>
      <c r="Y99" s="293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9" t="s">
        <v>113</v>
      </c>
      <c r="C100" s="420">
        <f t="shared" ref="C100:C106" si="4">+X100</f>
        <v>189</v>
      </c>
      <c r="D100" s="430">
        <f t="shared" ref="D100:D106" si="5">+Y100/1000000</f>
        <v>5958.9676645200007</v>
      </c>
      <c r="E100" s="420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64" t="s">
        <v>113</v>
      </c>
      <c r="X100" s="365">
        <v>189</v>
      </c>
      <c r="Y100" s="366">
        <v>5958967664.5200005</v>
      </c>
      <c r="Z100" s="159" t="s">
        <v>113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20" t="s">
        <v>114</v>
      </c>
      <c r="C101" s="420">
        <f t="shared" si="4"/>
        <v>195</v>
      </c>
      <c r="D101" s="430">
        <f>+Y101/1000000</f>
        <v>4644.2766280699998</v>
      </c>
      <c r="E101" s="420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64" t="s">
        <v>114</v>
      </c>
      <c r="X101" s="365">
        <v>195</v>
      </c>
      <c r="Y101" s="366">
        <v>4644276628.0699997</v>
      </c>
      <c r="Z101" s="159" t="s">
        <v>114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9" t="s">
        <v>14</v>
      </c>
      <c r="C102" s="420">
        <f t="shared" si="4"/>
        <v>187</v>
      </c>
      <c r="D102" s="430">
        <f t="shared" si="5"/>
        <v>4986.2165282100004</v>
      </c>
      <c r="E102" s="420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64" t="s">
        <v>14</v>
      </c>
      <c r="X102" s="365">
        <v>187</v>
      </c>
      <c r="Y102" s="366">
        <v>4986216528.21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20" t="s">
        <v>15</v>
      </c>
      <c r="C103" s="420">
        <f t="shared" si="4"/>
        <v>161</v>
      </c>
      <c r="D103" s="430">
        <f t="shared" si="5"/>
        <v>3262.74823238</v>
      </c>
      <c r="E103" s="420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64" t="s">
        <v>15</v>
      </c>
      <c r="X103" s="365">
        <v>161</v>
      </c>
      <c r="Y103" s="366">
        <v>3262748232.3800001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9" t="s">
        <v>16</v>
      </c>
      <c r="C104" s="420">
        <f t="shared" si="4"/>
        <v>289</v>
      </c>
      <c r="D104" s="430">
        <f t="shared" si="5"/>
        <v>5112.1164091800001</v>
      </c>
      <c r="E104" s="420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64" t="s">
        <v>16</v>
      </c>
      <c r="X104" s="365">
        <v>289</v>
      </c>
      <c r="Y104" s="366">
        <v>5112116409.1800003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20" t="s">
        <v>18</v>
      </c>
      <c r="C105" s="420">
        <f t="shared" si="4"/>
        <v>214</v>
      </c>
      <c r="D105" s="430">
        <f t="shared" si="5"/>
        <v>4040.9607186500002</v>
      </c>
      <c r="E105" s="420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64" t="s">
        <v>18</v>
      </c>
      <c r="X105" s="365">
        <v>214</v>
      </c>
      <c r="Y105" s="366">
        <v>4040960718.6500001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9" t="s">
        <v>17</v>
      </c>
      <c r="C106" s="420">
        <f t="shared" si="4"/>
        <v>157</v>
      </c>
      <c r="D106" s="430">
        <f t="shared" si="5"/>
        <v>2839.0133936699999</v>
      </c>
      <c r="E106" s="420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64" t="s">
        <v>17</v>
      </c>
      <c r="X106" s="365">
        <v>157</v>
      </c>
      <c r="Y106" s="366">
        <v>2839013393.6700001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8" t="s">
        <v>6</v>
      </c>
      <c r="C107" s="409">
        <f>SUM(C100:C106)</f>
        <v>1392</v>
      </c>
      <c r="D107" s="464">
        <f>SUM(D100:D106)</f>
        <v>30844.299574680001</v>
      </c>
      <c r="F107" s="32"/>
      <c r="G107" s="32"/>
      <c r="H107" s="32"/>
      <c r="I107" s="32"/>
      <c r="L107" s="23"/>
      <c r="M107" s="20"/>
      <c r="P107" s="23"/>
      <c r="V107" s="178"/>
      <c r="W107" s="290" t="s">
        <v>6</v>
      </c>
      <c r="X107" s="294">
        <f>SUM(X100:X106)</f>
        <v>1392</v>
      </c>
      <c r="Y107" s="295">
        <f>SUM(Y100:Y106)</f>
        <v>30844299574.68</v>
      </c>
      <c r="AA107" s="20"/>
      <c r="AB107" s="17"/>
      <c r="AE107" s="17"/>
    </row>
    <row r="108" spans="1:31" x14ac:dyDescent="0.25">
      <c r="A108" s="16"/>
      <c r="C108" s="431"/>
      <c r="D108" s="431"/>
      <c r="E108" s="432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7"/>
      <c r="C109" s="428"/>
      <c r="D109" s="428"/>
      <c r="E109" s="433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703" t="s">
        <v>167</v>
      </c>
      <c r="C111" s="703"/>
      <c r="D111" s="703"/>
      <c r="E111" s="696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9" t="s">
        <v>116</v>
      </c>
      <c r="C113" s="411" t="s">
        <v>3</v>
      </c>
      <c r="D113" s="463" t="s">
        <v>104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9" t="s">
        <v>113</v>
      </c>
      <c r="C114" s="420">
        <f>+C86+C100</f>
        <v>657</v>
      </c>
      <c r="D114" s="430">
        <f>+D86+D100</f>
        <v>9796.5756645200017</v>
      </c>
      <c r="E114" s="420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20" t="s">
        <v>114</v>
      </c>
      <c r="C115" s="420">
        <f t="shared" ref="C115:C120" si="6">+C87+C101</f>
        <v>850</v>
      </c>
      <c r="D115" s="430">
        <f t="shared" ref="D115:D120" si="7">+D87+D101</f>
        <v>10343.845628070001</v>
      </c>
      <c r="E115" s="420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9" t="s">
        <v>14</v>
      </c>
      <c r="C116" s="420">
        <f>+C88+C102</f>
        <v>829</v>
      </c>
      <c r="D116" s="430">
        <f t="shared" si="7"/>
        <v>10783.62852821</v>
      </c>
      <c r="E116" s="420"/>
      <c r="G116" s="43"/>
      <c r="H116" s="43"/>
      <c r="I116" s="43"/>
      <c r="L116" s="44"/>
      <c r="N116" s="459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20" t="s">
        <v>15</v>
      </c>
      <c r="C117" s="420">
        <f t="shared" si="6"/>
        <v>477</v>
      </c>
      <c r="D117" s="430">
        <f t="shared" si="7"/>
        <v>6058.0902323800001</v>
      </c>
      <c r="E117" s="420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9" t="s">
        <v>16</v>
      </c>
      <c r="C118" s="420">
        <f t="shared" si="6"/>
        <v>1276</v>
      </c>
      <c r="D118" s="430">
        <f t="shared" si="7"/>
        <v>13998.31140918</v>
      </c>
      <c r="E118" s="420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20" t="s">
        <v>18</v>
      </c>
      <c r="C119" s="420">
        <f t="shared" si="6"/>
        <v>1287</v>
      </c>
      <c r="D119" s="430">
        <f t="shared" si="7"/>
        <v>13841.840718649999</v>
      </c>
      <c r="E119" s="420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9" t="s">
        <v>17</v>
      </c>
      <c r="C120" s="420">
        <f t="shared" si="6"/>
        <v>1348</v>
      </c>
      <c r="D120" s="430">
        <f t="shared" si="7"/>
        <v>13627.67239367</v>
      </c>
      <c r="E120" s="420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70" t="s">
        <v>6</v>
      </c>
      <c r="C121" s="409">
        <f>SUM(C114:C120)</f>
        <v>6724</v>
      </c>
      <c r="D121" s="464">
        <f>SUM(D114:D120)</f>
        <v>78449.964574679994</v>
      </c>
      <c r="E121" s="420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31"/>
      <c r="D122" s="431"/>
      <c r="E122" s="432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34"/>
      <c r="C123" s="431"/>
      <c r="D123" s="431"/>
      <c r="E123" s="432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703" t="s">
        <v>168</v>
      </c>
      <c r="C125" s="703"/>
      <c r="D125" s="703"/>
      <c r="E125" s="696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9" t="s">
        <v>19</v>
      </c>
      <c r="C127" s="411" t="s">
        <v>3</v>
      </c>
      <c r="D127" s="463" t="s">
        <v>104</v>
      </c>
      <c r="E127" s="434"/>
      <c r="F127" s="13"/>
      <c r="H127" s="13"/>
      <c r="I127" s="13"/>
      <c r="L127" s="23"/>
      <c r="M127" s="20"/>
      <c r="P127" s="23"/>
      <c r="V127" s="178"/>
      <c r="W127" s="392" t="s">
        <v>122</v>
      </c>
      <c r="X127" s="392" t="s">
        <v>5</v>
      </c>
      <c r="Y127" s="392" t="s">
        <v>43</v>
      </c>
      <c r="AA127" s="20"/>
    </row>
    <row r="128" spans="1:34" ht="30" customHeight="1" x14ac:dyDescent="0.35">
      <c r="A128" s="16"/>
      <c r="B128" s="435" t="s">
        <v>20</v>
      </c>
      <c r="C128" s="420">
        <f>X134</f>
        <v>1625</v>
      </c>
      <c r="D128" s="430">
        <f>Y134/1000000</f>
        <v>28820.461701939999</v>
      </c>
      <c r="E128" s="434"/>
      <c r="F128" s="13"/>
      <c r="H128" s="13"/>
      <c r="I128" s="13"/>
      <c r="L128" s="23"/>
      <c r="M128" s="20"/>
      <c r="N128" s="71"/>
      <c r="P128" s="23"/>
      <c r="V128" s="178"/>
      <c r="W128" s="393" t="s">
        <v>121</v>
      </c>
      <c r="X128">
        <v>408</v>
      </c>
      <c r="Y128">
        <v>3926943801.0500002</v>
      </c>
      <c r="AA128" s="20"/>
      <c r="AE128" s="92"/>
      <c r="AF128" s="129"/>
      <c r="AG128" s="129"/>
      <c r="AH128" s="129"/>
    </row>
    <row r="129" spans="1:35" s="37" customFormat="1" ht="30" customHeight="1" x14ac:dyDescent="0.35">
      <c r="A129" s="35"/>
      <c r="B129" s="435" t="s">
        <v>21</v>
      </c>
      <c r="C129" s="420">
        <f>X129</f>
        <v>4176</v>
      </c>
      <c r="D129" s="430">
        <f>Y129/1000000</f>
        <v>40245.555907430004</v>
      </c>
      <c r="E129" s="420"/>
      <c r="L129" s="44"/>
      <c r="N129" s="142"/>
      <c r="P129" s="44"/>
      <c r="Q129" s="44"/>
      <c r="R129" s="44"/>
      <c r="S129" s="44"/>
      <c r="T129" s="44"/>
      <c r="U129" s="44"/>
      <c r="V129" s="181"/>
      <c r="W129" s="393" t="s">
        <v>106</v>
      </c>
      <c r="X129">
        <v>4176</v>
      </c>
      <c r="Y129">
        <v>40245555907.43</v>
      </c>
      <c r="Z129" s="163"/>
      <c r="AA129" s="20"/>
      <c r="AB129" s="20"/>
      <c r="AC129" s="20"/>
      <c r="AD129" s="20"/>
      <c r="AE129" s="143"/>
      <c r="AF129" s="129"/>
      <c r="AG129" s="129"/>
      <c r="AH129" s="129"/>
    </row>
    <row r="130" spans="1:35" s="37" customFormat="1" ht="30" customHeight="1" x14ac:dyDescent="0.35">
      <c r="A130" s="35"/>
      <c r="B130" s="435" t="s">
        <v>22</v>
      </c>
      <c r="C130" s="420">
        <f>X132</f>
        <v>404</v>
      </c>
      <c r="D130" s="430">
        <f>Y132/1000000</f>
        <v>4207.9841642600004</v>
      </c>
      <c r="E130" s="420"/>
      <c r="L130" s="44"/>
      <c r="N130" s="142"/>
      <c r="P130" s="44"/>
      <c r="Q130" s="44"/>
      <c r="R130" s="44"/>
      <c r="S130" s="44"/>
      <c r="T130" s="44"/>
      <c r="U130" s="44"/>
      <c r="V130" s="181"/>
      <c r="W130" s="393" t="s">
        <v>217</v>
      </c>
      <c r="X130">
        <v>14</v>
      </c>
      <c r="Y130">
        <v>153418000</v>
      </c>
      <c r="Z130" s="163"/>
      <c r="AA130" s="20"/>
      <c r="AB130" s="20"/>
      <c r="AC130" s="20"/>
      <c r="AD130" s="20"/>
      <c r="AE130" s="143"/>
      <c r="AF130" s="129"/>
      <c r="AG130" s="129"/>
      <c r="AH130" s="129"/>
    </row>
    <row r="131" spans="1:35" s="37" customFormat="1" ht="30" customHeight="1" x14ac:dyDescent="0.35">
      <c r="A131" s="35"/>
      <c r="B131" s="435" t="s">
        <v>23</v>
      </c>
      <c r="C131" s="420">
        <f>X128</f>
        <v>408</v>
      </c>
      <c r="D131" s="430">
        <f>Y128/1000000</f>
        <v>3926.9438010500003</v>
      </c>
      <c r="E131" s="420"/>
      <c r="L131" s="44"/>
      <c r="N131" s="142"/>
      <c r="P131" s="44"/>
      <c r="Q131" s="44"/>
      <c r="R131" s="44"/>
      <c r="S131" s="44"/>
      <c r="T131" s="44"/>
      <c r="U131" s="44"/>
      <c r="V131" s="181"/>
      <c r="W131" s="393" t="s">
        <v>123</v>
      </c>
      <c r="X131">
        <v>95</v>
      </c>
      <c r="Y131">
        <v>1078003000</v>
      </c>
      <c r="Z131" s="163"/>
      <c r="AA131" s="20"/>
      <c r="AB131" s="20"/>
      <c r="AC131" s="20"/>
      <c r="AD131" s="20"/>
      <c r="AE131" s="143"/>
      <c r="AF131" s="129"/>
      <c r="AG131" s="129"/>
      <c r="AH131" s="129"/>
    </row>
    <row r="132" spans="1:35" s="37" customFormat="1" ht="30" customHeight="1" x14ac:dyDescent="0.35">
      <c r="A132" s="35"/>
      <c r="B132" s="435" t="s">
        <v>117</v>
      </c>
      <c r="C132" s="420">
        <f>X130+X131+X133</f>
        <v>111</v>
      </c>
      <c r="D132" s="430">
        <f>(Y130+Y131+Y133)/1000000</f>
        <v>1249.019</v>
      </c>
      <c r="E132" s="420"/>
      <c r="L132" s="44"/>
      <c r="N132" s="142"/>
      <c r="P132" s="44"/>
      <c r="Q132" s="44"/>
      <c r="R132" s="44"/>
      <c r="S132" s="44"/>
      <c r="T132" s="44"/>
      <c r="U132" s="44"/>
      <c r="V132" s="181"/>
      <c r="W132" s="393" t="s">
        <v>107</v>
      </c>
      <c r="X132">
        <v>404</v>
      </c>
      <c r="Y132">
        <v>4207984164.2600002</v>
      </c>
      <c r="Z132" s="163"/>
      <c r="AA132" s="20"/>
      <c r="AB132" s="20"/>
      <c r="AC132" s="20"/>
      <c r="AD132" s="20"/>
      <c r="AE132" s="143"/>
      <c r="AF132" s="129"/>
      <c r="AG132" s="129"/>
      <c r="AH132" s="129"/>
    </row>
    <row r="133" spans="1:35" s="37" customFormat="1" ht="30" customHeight="1" x14ac:dyDescent="0.35">
      <c r="A133" s="35"/>
      <c r="B133" s="435" t="s">
        <v>118</v>
      </c>
      <c r="C133" s="420">
        <v>0</v>
      </c>
      <c r="D133" s="430">
        <v>0</v>
      </c>
      <c r="E133" s="420"/>
      <c r="L133" s="44"/>
      <c r="N133" s="142"/>
      <c r="P133" s="44"/>
      <c r="Q133" s="44"/>
      <c r="R133" s="44"/>
      <c r="S133" s="44"/>
      <c r="T133" s="44"/>
      <c r="U133" s="44"/>
      <c r="V133" s="181"/>
      <c r="W133" s="393" t="s">
        <v>128</v>
      </c>
      <c r="X133">
        <v>2</v>
      </c>
      <c r="Y133">
        <v>17598000</v>
      </c>
      <c r="Z133" s="163"/>
      <c r="AA133" s="20"/>
      <c r="AB133" s="20"/>
      <c r="AC133" s="20"/>
      <c r="AD133" s="20"/>
      <c r="AE133" s="143"/>
      <c r="AF133" s="129"/>
      <c r="AG133" s="129"/>
      <c r="AH133" s="129"/>
    </row>
    <row r="134" spans="1:35" s="37" customFormat="1" ht="30" customHeight="1" x14ac:dyDescent="0.35">
      <c r="A134" s="35"/>
      <c r="B134" s="435" t="s">
        <v>210</v>
      </c>
      <c r="C134" s="420">
        <v>0</v>
      </c>
      <c r="D134" s="430">
        <v>0</v>
      </c>
      <c r="E134" s="420"/>
      <c r="L134" s="44"/>
      <c r="N134" s="142"/>
      <c r="P134" s="44"/>
      <c r="Q134" s="44"/>
      <c r="R134" s="44"/>
      <c r="S134" s="44"/>
      <c r="T134" s="44"/>
      <c r="U134" s="44"/>
      <c r="V134" s="181"/>
      <c r="W134" s="393" t="s">
        <v>110</v>
      </c>
      <c r="X134">
        <v>1625</v>
      </c>
      <c r="Y134">
        <v>28820461701.939999</v>
      </c>
      <c r="Z134" s="163"/>
      <c r="AA134" s="20"/>
      <c r="AB134" s="20"/>
      <c r="AC134" s="20"/>
      <c r="AD134" s="20"/>
      <c r="AE134" s="143"/>
      <c r="AF134" s="129"/>
      <c r="AG134" s="129"/>
      <c r="AH134" s="129"/>
    </row>
    <row r="135" spans="1:35" s="37" customFormat="1" x14ac:dyDescent="0.35">
      <c r="A135" s="35"/>
      <c r="B135" s="471" t="s">
        <v>6</v>
      </c>
      <c r="C135" s="436">
        <f>SUM(C128:C134)</f>
        <v>6724</v>
      </c>
      <c r="D135" s="472">
        <f>SUM(D128:D134)</f>
        <v>78449.964574680009</v>
      </c>
      <c r="E135" s="420"/>
      <c r="L135" s="44"/>
      <c r="P135" s="44"/>
      <c r="Q135" s="44"/>
      <c r="R135" s="44"/>
      <c r="S135" s="44"/>
      <c r="T135" s="44"/>
      <c r="U135" s="44"/>
      <c r="V135" s="181"/>
      <c r="W135" s="277" t="s">
        <v>6</v>
      </c>
      <c r="X135" s="278">
        <f>SUM(X128:X134)</f>
        <v>6724</v>
      </c>
      <c r="Y135" s="276">
        <f>SUM(Y128:Y134)</f>
        <v>78449964574.680008</v>
      </c>
      <c r="Z135" s="163"/>
      <c r="AA135" s="20"/>
      <c r="AB135" s="20"/>
      <c r="AC135" s="20"/>
      <c r="AD135" s="20"/>
      <c r="AE135" s="143"/>
      <c r="AF135" s="129"/>
      <c r="AG135" s="129"/>
      <c r="AH135" s="129"/>
    </row>
    <row r="136" spans="1:35" ht="15" customHeight="1" x14ac:dyDescent="0.35">
      <c r="A136" s="16"/>
      <c r="F136" s="13"/>
      <c r="H136" s="13"/>
      <c r="I136" s="13"/>
      <c r="J136" s="13"/>
      <c r="AG136" s="129"/>
      <c r="AH136" s="129"/>
      <c r="AI136" s="129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703" t="s">
        <v>169</v>
      </c>
      <c r="C139" s="703"/>
      <c r="D139" s="703"/>
      <c r="E139" s="696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32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9" t="s">
        <v>24</v>
      </c>
      <c r="C141" s="411" t="s">
        <v>3</v>
      </c>
      <c r="D141" s="473" t="s">
        <v>104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7" t="s">
        <v>26</v>
      </c>
      <c r="C142" s="420">
        <f t="shared" ref="C142:D144" si="8">X144</f>
        <v>4270</v>
      </c>
      <c r="D142" s="430">
        <f t="shared" si="8"/>
        <v>52183640077.110001</v>
      </c>
      <c r="F142" s="13"/>
      <c r="H142" s="13"/>
      <c r="I142" s="13"/>
      <c r="L142" s="23"/>
      <c r="M142" s="20"/>
      <c r="P142" s="23"/>
      <c r="V142" s="178"/>
      <c r="W142" s="390" t="s">
        <v>25</v>
      </c>
      <c r="X142" s="390" t="s">
        <v>226</v>
      </c>
      <c r="Y142" s="390" t="s">
        <v>43</v>
      </c>
      <c r="AA142" s="20"/>
      <c r="AD142" s="23"/>
    </row>
    <row r="143" spans="1:35" ht="30" customHeight="1" x14ac:dyDescent="0.35">
      <c r="A143" s="16"/>
      <c r="B143" s="437" t="s">
        <v>292</v>
      </c>
      <c r="C143" s="420">
        <f t="shared" si="8"/>
        <v>48</v>
      </c>
      <c r="D143" s="430">
        <f t="shared" si="8"/>
        <v>566639406.45000005</v>
      </c>
      <c r="F143" s="13"/>
      <c r="H143" s="13"/>
      <c r="I143" s="13"/>
      <c r="L143" s="23"/>
      <c r="M143" s="20"/>
      <c r="O143" s="5"/>
      <c r="P143" s="23"/>
      <c r="V143" s="178"/>
      <c r="W143" s="447" t="s">
        <v>25</v>
      </c>
      <c r="X143" s="447" t="s">
        <v>226</v>
      </c>
      <c r="Y143" s="447" t="s">
        <v>43</v>
      </c>
      <c r="AA143" s="20"/>
      <c r="AD143" s="23"/>
    </row>
    <row r="144" spans="1:35" ht="30" customHeight="1" x14ac:dyDescent="0.35">
      <c r="A144" s="16"/>
      <c r="B144" s="437" t="s">
        <v>27</v>
      </c>
      <c r="C144" s="420">
        <f t="shared" si="8"/>
        <v>2406</v>
      </c>
      <c r="D144" s="430">
        <f t="shared" si="8"/>
        <v>25699685091.119999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91" t="s">
        <v>103</v>
      </c>
      <c r="X144">
        <v>4270</v>
      </c>
      <c r="Y144" s="454">
        <v>52183640077.110001</v>
      </c>
      <c r="AA144" s="20"/>
      <c r="AD144" s="23"/>
    </row>
    <row r="145" spans="1:30" ht="21.75" customHeight="1" x14ac:dyDescent="0.35">
      <c r="A145" s="16"/>
      <c r="B145" s="437" t="s">
        <v>171</v>
      </c>
      <c r="C145" s="420">
        <v>0</v>
      </c>
      <c r="D145" s="430">
        <v>0</v>
      </c>
      <c r="F145" s="13"/>
      <c r="H145" s="13"/>
      <c r="I145" s="13"/>
      <c r="L145" s="23"/>
      <c r="M145" s="20"/>
      <c r="O145" s="65"/>
      <c r="P145" s="18"/>
      <c r="Q145" s="18"/>
      <c r="R145" s="18"/>
      <c r="S145" s="18"/>
      <c r="T145" s="18"/>
      <c r="U145" s="18"/>
      <c r="V145" s="181"/>
      <c r="W145" s="391" t="s">
        <v>290</v>
      </c>
      <c r="X145" s="455">
        <v>48</v>
      </c>
      <c r="Y145" s="456">
        <v>566639406.45000005</v>
      </c>
      <c r="AA145" s="20"/>
      <c r="AB145" s="5"/>
      <c r="AD145" s="23"/>
    </row>
    <row r="146" spans="1:30" ht="15" customHeight="1" x14ac:dyDescent="0.25">
      <c r="A146" s="16"/>
      <c r="B146" s="469" t="s">
        <v>6</v>
      </c>
      <c r="C146" s="436">
        <f>SUM(C142:C145)</f>
        <v>6724</v>
      </c>
      <c r="D146" s="472">
        <f>SUM(D142:D145)</f>
        <v>78449964574.679993</v>
      </c>
      <c r="F146" s="13"/>
      <c r="H146" s="13"/>
      <c r="I146" s="13"/>
      <c r="L146" s="23"/>
      <c r="M146" s="20"/>
      <c r="O146" s="65"/>
      <c r="P146" s="18"/>
      <c r="Q146" s="18"/>
      <c r="R146" s="18"/>
      <c r="S146" s="18"/>
      <c r="T146" s="18"/>
      <c r="U146" s="18"/>
      <c r="V146" s="181"/>
      <c r="W146" s="279" t="s">
        <v>102</v>
      </c>
      <c r="X146" s="457">
        <v>2406</v>
      </c>
      <c r="Y146" s="458">
        <v>25699685091.119999</v>
      </c>
      <c r="AA146" s="20"/>
      <c r="AB146" s="5"/>
      <c r="AD146" s="23"/>
    </row>
    <row r="147" spans="1:30" ht="15" customHeight="1" x14ac:dyDescent="0.25">
      <c r="A147" s="16"/>
      <c r="B147" s="578" t="s">
        <v>299</v>
      </c>
      <c r="C147" s="438"/>
      <c r="D147" s="438"/>
      <c r="E147" s="439"/>
      <c r="H147" s="13"/>
      <c r="I147" s="13"/>
      <c r="J147" s="13"/>
      <c r="W147" s="277" t="s">
        <v>6</v>
      </c>
      <c r="X147" s="280">
        <f>SUM(X144:X146)</f>
        <v>6724</v>
      </c>
      <c r="Y147" s="281">
        <f>SUM(Y144:Y146)</f>
        <v>78449964574.679993</v>
      </c>
      <c r="AB147" s="5"/>
    </row>
    <row r="148" spans="1:30" ht="57" customHeight="1" x14ac:dyDescent="0.25">
      <c r="A148" s="16"/>
      <c r="B148" s="704" t="s">
        <v>170</v>
      </c>
      <c r="C148" s="704"/>
      <c r="D148" s="704"/>
      <c r="E148" s="696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03"/>
      <c r="C149" s="703"/>
      <c r="D149" s="703"/>
      <c r="E149" s="696"/>
      <c r="G149" s="68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03"/>
      <c r="C150" s="703"/>
      <c r="D150" s="703"/>
      <c r="E150" s="696"/>
      <c r="H150" s="13"/>
      <c r="I150" s="13"/>
      <c r="J150" s="13"/>
      <c r="AC150" s="17"/>
    </row>
    <row r="151" spans="1:30" ht="18" customHeight="1" x14ac:dyDescent="0.25">
      <c r="A151" s="16"/>
      <c r="E151" s="488"/>
      <c r="H151" s="13"/>
      <c r="I151" s="13"/>
      <c r="J151" s="13"/>
      <c r="AC151" s="17"/>
    </row>
    <row r="152" spans="1:30" ht="18" customHeight="1" x14ac:dyDescent="0.25">
      <c r="A152" s="16"/>
      <c r="B152" s="489"/>
      <c r="C152" s="490"/>
      <c r="D152" s="490"/>
      <c r="E152" s="426"/>
      <c r="I152" s="69"/>
      <c r="J152" s="67"/>
      <c r="AC152" s="17"/>
    </row>
    <row r="153" spans="1:30" ht="18" customHeight="1" x14ac:dyDescent="0.25">
      <c r="A153" s="16"/>
      <c r="B153" s="489"/>
      <c r="C153" s="437"/>
      <c r="D153" s="437"/>
      <c r="E153" s="426"/>
      <c r="I153" s="69"/>
      <c r="J153" s="67"/>
      <c r="AC153" s="17"/>
    </row>
    <row r="154" spans="1:30" ht="18" customHeight="1" x14ac:dyDescent="0.25">
      <c r="A154" s="16"/>
      <c r="B154" s="489"/>
      <c r="C154" s="437"/>
      <c r="D154" s="437"/>
      <c r="E154" s="426"/>
      <c r="I154" s="69"/>
      <c r="J154" s="67"/>
      <c r="AC154" s="17"/>
    </row>
    <row r="155" spans="1:30" ht="18" customHeight="1" x14ac:dyDescent="0.25">
      <c r="A155" s="16"/>
      <c r="B155" s="489"/>
      <c r="C155" s="437"/>
      <c r="D155" s="437"/>
      <c r="E155" s="488"/>
      <c r="I155" s="69"/>
      <c r="J155" s="13"/>
      <c r="AC155" s="17"/>
    </row>
    <row r="156" spans="1:30" ht="26.25" customHeight="1" x14ac:dyDescent="0.25">
      <c r="A156" s="27"/>
      <c r="B156" s="703" t="s">
        <v>196</v>
      </c>
      <c r="C156" s="703"/>
      <c r="D156" s="703"/>
      <c r="E156" s="696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91"/>
      <c r="J157" s="13"/>
      <c r="W157" s="198"/>
      <c r="X157" s="310" t="s">
        <v>57</v>
      </c>
      <c r="Y157" s="311" t="s">
        <v>58</v>
      </c>
      <c r="Z157" s="312" t="s">
        <v>43</v>
      </c>
    </row>
    <row r="158" spans="1:30" ht="15" customHeight="1" x14ac:dyDescent="0.25">
      <c r="A158" s="27"/>
      <c r="B158" s="492" t="s">
        <v>130</v>
      </c>
      <c r="C158" s="493" t="s">
        <v>3</v>
      </c>
      <c r="D158" s="463" t="s">
        <v>104</v>
      </c>
      <c r="G158" s="20"/>
      <c r="H158" s="20"/>
      <c r="I158" s="13"/>
      <c r="L158" s="23"/>
      <c r="M158" s="20"/>
      <c r="P158" s="23"/>
      <c r="V158" s="181">
        <f>+C159/C163</f>
        <v>0.54193932183224269</v>
      </c>
      <c r="W158" s="360" t="s">
        <v>231</v>
      </c>
      <c r="X158">
        <v>3644</v>
      </c>
      <c r="Y158">
        <v>40642399042.230042</v>
      </c>
      <c r="AA158" s="20"/>
    </row>
    <row r="159" spans="1:30" ht="30" customHeight="1" x14ac:dyDescent="0.25">
      <c r="A159" s="16"/>
      <c r="B159" s="494" t="s">
        <v>126</v>
      </c>
      <c r="C159" s="420">
        <f>X158</f>
        <v>3644</v>
      </c>
      <c r="D159" s="430">
        <f>Y158</f>
        <v>40642399042.230042</v>
      </c>
      <c r="G159" s="20"/>
      <c r="H159" s="20"/>
      <c r="I159" s="13"/>
      <c r="L159" s="23"/>
      <c r="M159" s="20"/>
      <c r="P159" s="23"/>
      <c r="V159" s="181">
        <f>+C160/C163</f>
        <v>0.40957763236168948</v>
      </c>
      <c r="W159" s="360" t="s">
        <v>232</v>
      </c>
      <c r="X159">
        <v>2754</v>
      </c>
      <c r="Y159">
        <v>33354300816.110004</v>
      </c>
      <c r="AA159" s="20"/>
    </row>
    <row r="160" spans="1:30" s="37" customFormat="1" ht="30" customHeight="1" x14ac:dyDescent="0.25">
      <c r="A160" s="35"/>
      <c r="B160" s="494" t="s">
        <v>127</v>
      </c>
      <c r="C160" s="420">
        <f t="shared" ref="C160:C162" si="9">X159</f>
        <v>2754</v>
      </c>
      <c r="D160" s="430">
        <f t="shared" ref="D160:D162" si="10">Y159</f>
        <v>33354300816.110004</v>
      </c>
      <c r="E160" s="420"/>
      <c r="L160" s="44"/>
      <c r="P160" s="44"/>
      <c r="Q160" s="44"/>
      <c r="R160" s="44"/>
      <c r="S160" s="44"/>
      <c r="T160" s="44"/>
      <c r="U160" s="44"/>
      <c r="V160" s="181">
        <f>+C161/C163</f>
        <v>4.8483045806067819E-2</v>
      </c>
      <c r="W160" s="360" t="s">
        <v>233</v>
      </c>
      <c r="X160">
        <v>326</v>
      </c>
      <c r="Y160">
        <v>4453264716.3399992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94" t="s">
        <v>125</v>
      </c>
      <c r="C161" s="420">
        <f t="shared" si="9"/>
        <v>326</v>
      </c>
      <c r="D161" s="430">
        <f t="shared" si="10"/>
        <v>4453264716.3399992</v>
      </c>
      <c r="E161" s="420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172</v>
      </c>
      <c r="X161" s="318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94" t="s">
        <v>172</v>
      </c>
      <c r="C162" s="420">
        <f t="shared" si="9"/>
        <v>0</v>
      </c>
      <c r="D162" s="430">
        <f t="shared" si="10"/>
        <v>0</v>
      </c>
      <c r="E162" s="420"/>
      <c r="L162" s="44"/>
      <c r="P162" s="44"/>
      <c r="Q162" s="44"/>
      <c r="R162" s="44"/>
      <c r="S162" s="44"/>
      <c r="T162" s="44"/>
      <c r="U162" s="44"/>
      <c r="V162" s="204">
        <f>SUM(V158:V161)</f>
        <v>0.99999999999999989</v>
      </c>
      <c r="W162" s="315" t="s">
        <v>6</v>
      </c>
      <c r="X162" s="316">
        <f>SUM(X158:X161)</f>
        <v>6724</v>
      </c>
      <c r="Y162" s="317">
        <f>SUM(Y158:Y161)</f>
        <v>78449964574.680038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95" t="s">
        <v>6</v>
      </c>
      <c r="C163" s="496">
        <f>SUM(C159:C162)</f>
        <v>6724</v>
      </c>
      <c r="D163" s="472">
        <f>SUM(D159:D162)</f>
        <v>78449964574.680038</v>
      </c>
      <c r="E163" s="420"/>
      <c r="L163" s="44"/>
      <c r="P163" s="106"/>
      <c r="Q163" s="106"/>
      <c r="R163" s="106"/>
      <c r="S163" s="106"/>
      <c r="T163" s="106"/>
      <c r="U163" s="106"/>
      <c r="V163" s="205">
        <f>+D163-D303</f>
        <v>78449917264.137039</v>
      </c>
      <c r="W163" s="313"/>
      <c r="X163" s="314"/>
      <c r="Y163" s="309"/>
      <c r="Z163" s="159"/>
      <c r="AA163" s="20"/>
      <c r="AB163" s="20"/>
      <c r="AC163" s="20"/>
    </row>
    <row r="164" spans="1:33" ht="15" customHeight="1" x14ac:dyDescent="0.25">
      <c r="A164" s="16"/>
      <c r="C164" s="497"/>
      <c r="D164" s="497"/>
      <c r="E164" s="497"/>
      <c r="F164" s="51"/>
      <c r="G164" s="20"/>
      <c r="H164" s="20"/>
      <c r="J164" s="13"/>
      <c r="X164" s="199"/>
      <c r="Y164" s="200"/>
      <c r="Z164" s="178"/>
    </row>
    <row r="165" spans="1:33" ht="3.75" customHeight="1" x14ac:dyDescent="0.25">
      <c r="A165" s="16"/>
      <c r="B165" s="497"/>
      <c r="C165" s="497"/>
      <c r="D165" s="497"/>
      <c r="E165" s="497"/>
      <c r="F165" s="51"/>
      <c r="G165" s="20"/>
      <c r="H165" s="20"/>
      <c r="J165" s="13"/>
      <c r="W165" s="198"/>
      <c r="X165" s="199"/>
      <c r="Y165" s="200"/>
      <c r="Z165" s="178"/>
    </row>
    <row r="166" spans="1:33" s="304" customFormat="1" ht="25.5" customHeight="1" x14ac:dyDescent="0.3">
      <c r="A166" s="302"/>
      <c r="B166" s="705" t="s">
        <v>298</v>
      </c>
      <c r="C166" s="705"/>
      <c r="D166" s="705"/>
      <c r="E166" s="696"/>
      <c r="F166" s="303"/>
      <c r="G166" s="303"/>
      <c r="H166" s="303"/>
      <c r="I166" s="303"/>
      <c r="J166" s="303"/>
      <c r="M166" s="305"/>
      <c r="Q166" s="305"/>
      <c r="R166" s="305"/>
      <c r="S166" s="305"/>
      <c r="T166" s="305"/>
      <c r="U166" s="305"/>
      <c r="V166" s="305"/>
      <c r="W166" s="306"/>
      <c r="X166" s="300"/>
      <c r="Y166" s="300"/>
      <c r="Z166" s="300"/>
      <c r="AA166" s="300"/>
    </row>
    <row r="167" spans="1:33" s="13" customFormat="1" ht="54" customHeight="1" x14ac:dyDescent="0.25">
      <c r="A167" s="297"/>
      <c r="B167" s="706" t="s">
        <v>170</v>
      </c>
      <c r="C167" s="706"/>
      <c r="D167" s="706"/>
      <c r="E167" s="683"/>
      <c r="F167" s="177"/>
      <c r="G167" s="177"/>
      <c r="H167" s="177"/>
      <c r="I167" s="177"/>
      <c r="J167" s="177"/>
      <c r="K167" s="177"/>
      <c r="L167" s="177"/>
      <c r="M167" s="324"/>
      <c r="Q167" s="298"/>
      <c r="R167" s="298"/>
      <c r="S167" s="298"/>
      <c r="T167" s="298"/>
      <c r="U167" s="298"/>
      <c r="V167" s="298"/>
      <c r="W167" s="299"/>
      <c r="X167" s="301"/>
      <c r="Y167" s="301"/>
      <c r="Z167" s="308"/>
      <c r="AA167" s="301"/>
    </row>
    <row r="168" spans="1:33" ht="23.25" customHeight="1" x14ac:dyDescent="0.3">
      <c r="A168" s="16"/>
      <c r="B168" s="497"/>
      <c r="C168" s="497"/>
      <c r="D168" s="497"/>
      <c r="E168" s="497"/>
      <c r="F168" s="307"/>
      <c r="G168" s="51"/>
      <c r="H168" s="177"/>
      <c r="I168" s="177"/>
      <c r="J168" s="177"/>
      <c r="K168" s="177"/>
      <c r="L168" s="177"/>
      <c r="M168" s="324"/>
      <c r="W168" s="198"/>
      <c r="X168" s="171"/>
      <c r="Y168" s="171"/>
      <c r="Z168" s="206"/>
    </row>
    <row r="169" spans="1:33" ht="26.25" customHeight="1" x14ac:dyDescent="0.25">
      <c r="A169" s="27"/>
      <c r="B169" s="703" t="s">
        <v>197</v>
      </c>
      <c r="C169" s="703"/>
      <c r="D169" s="703"/>
      <c r="E169" s="696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91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9" t="s">
        <v>148</v>
      </c>
      <c r="C171" s="754" t="s">
        <v>126</v>
      </c>
      <c r="D171" s="755"/>
      <c r="E171" s="713" t="s">
        <v>127</v>
      </c>
      <c r="F171" s="714"/>
      <c r="G171" s="713" t="s">
        <v>125</v>
      </c>
      <c r="H171" s="714"/>
      <c r="I171" s="713" t="s">
        <v>129</v>
      </c>
      <c r="J171" s="714"/>
      <c r="K171" s="713" t="s">
        <v>6</v>
      </c>
      <c r="L171" s="714"/>
      <c r="M171" s="30"/>
      <c r="W171" s="208"/>
      <c r="X171" s="747"/>
      <c r="Y171" s="747"/>
      <c r="Z171" s="747"/>
      <c r="AA171" s="747"/>
      <c r="AB171" s="745"/>
      <c r="AC171" s="745"/>
      <c r="AD171" s="745"/>
      <c r="AE171" s="745"/>
      <c r="AF171" s="746"/>
      <c r="AG171" s="746"/>
    </row>
    <row r="172" spans="1:33" ht="15" customHeight="1" x14ac:dyDescent="0.25">
      <c r="A172" s="16"/>
      <c r="B172" s="498" t="s">
        <v>19</v>
      </c>
      <c r="C172" s="498" t="s">
        <v>58</v>
      </c>
      <c r="D172" s="499" t="s">
        <v>43</v>
      </c>
      <c r="E172" s="498" t="s">
        <v>58</v>
      </c>
      <c r="F172" s="321" t="s">
        <v>43</v>
      </c>
      <c r="G172" s="320" t="s">
        <v>58</v>
      </c>
      <c r="H172" s="321" t="s">
        <v>43</v>
      </c>
      <c r="I172" s="320" t="s">
        <v>58</v>
      </c>
      <c r="J172" s="321" t="s">
        <v>43</v>
      </c>
      <c r="K172" s="322" t="s">
        <v>58</v>
      </c>
      <c r="L172" s="325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500" t="s">
        <v>149</v>
      </c>
      <c r="C173" s="501">
        <v>114</v>
      </c>
      <c r="D173" s="502">
        <v>1108.5617438400002</v>
      </c>
      <c r="E173" s="503">
        <v>245</v>
      </c>
      <c r="F173" s="146">
        <v>2358.2872776199997</v>
      </c>
      <c r="G173" s="145">
        <v>49</v>
      </c>
      <c r="H173" s="146">
        <v>460.09477959000003</v>
      </c>
      <c r="I173" s="145">
        <v>0</v>
      </c>
      <c r="J173" s="147">
        <v>0</v>
      </c>
      <c r="K173" s="145">
        <v>408</v>
      </c>
      <c r="L173" s="146">
        <v>3926.9438010499998</v>
      </c>
      <c r="P173" s="70"/>
      <c r="Q173" s="70"/>
      <c r="R173" s="70"/>
      <c r="S173" s="70"/>
      <c r="T173" s="70"/>
      <c r="U173" s="70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500" t="s">
        <v>150</v>
      </c>
      <c r="C174" s="501">
        <v>904</v>
      </c>
      <c r="D174" s="502">
        <v>14224.421701769983</v>
      </c>
      <c r="E174" s="503">
        <v>662</v>
      </c>
      <c r="F174" s="146">
        <v>13165.684251820014</v>
      </c>
      <c r="G174" s="145">
        <v>59</v>
      </c>
      <c r="H174" s="146">
        <v>1430.3557483499994</v>
      </c>
      <c r="I174" s="145">
        <v>0</v>
      </c>
      <c r="J174" s="147">
        <v>0</v>
      </c>
      <c r="K174" s="145">
        <v>1625</v>
      </c>
      <c r="L174" s="146">
        <v>28820.461701939999</v>
      </c>
      <c r="P174" s="70"/>
      <c r="Q174" s="70"/>
      <c r="R174" s="70"/>
      <c r="S174" s="70"/>
      <c r="T174" s="70"/>
      <c r="U174" s="70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500" t="s">
        <v>214</v>
      </c>
      <c r="C175" s="501">
        <v>2</v>
      </c>
      <c r="D175" s="502">
        <v>17.597999999999999</v>
      </c>
      <c r="E175" s="503">
        <v>0</v>
      </c>
      <c r="F175" s="146">
        <v>0</v>
      </c>
      <c r="G175" s="145">
        <v>0</v>
      </c>
      <c r="H175" s="146">
        <v>0</v>
      </c>
      <c r="I175" s="145">
        <v>0</v>
      </c>
      <c r="J175" s="147">
        <v>0</v>
      </c>
      <c r="K175" s="145">
        <v>2</v>
      </c>
      <c r="L175" s="146">
        <v>17.597999999999999</v>
      </c>
      <c r="N175" s="127"/>
      <c r="P175" s="70"/>
      <c r="Q175" s="70"/>
      <c r="R175" s="70"/>
      <c r="S175" s="70"/>
      <c r="T175" s="70"/>
      <c r="U175" s="70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500" t="s">
        <v>151</v>
      </c>
      <c r="C176" s="501">
        <v>234</v>
      </c>
      <c r="D176" s="502">
        <v>2184.2301422599999</v>
      </c>
      <c r="E176" s="503">
        <v>166</v>
      </c>
      <c r="F176" s="146">
        <v>1951.9190601799999</v>
      </c>
      <c r="G176" s="145">
        <v>4</v>
      </c>
      <c r="H176" s="146">
        <v>71.83496181999999</v>
      </c>
      <c r="I176" s="145">
        <v>0</v>
      </c>
      <c r="J176" s="147">
        <v>0</v>
      </c>
      <c r="K176" s="145">
        <v>404</v>
      </c>
      <c r="L176" s="146">
        <v>4207.9841642599995</v>
      </c>
      <c r="P176" s="70"/>
      <c r="Q176" s="70"/>
      <c r="R176" s="70"/>
      <c r="S176" s="70"/>
      <c r="T176" s="70"/>
      <c r="U176" s="70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500" t="s">
        <v>152</v>
      </c>
      <c r="C177" s="501">
        <v>2306</v>
      </c>
      <c r="D177" s="502">
        <v>22157.03445436004</v>
      </c>
      <c r="E177" s="503">
        <v>1657</v>
      </c>
      <c r="F177" s="146">
        <v>15610.262226489993</v>
      </c>
      <c r="G177" s="145">
        <v>213</v>
      </c>
      <c r="H177" s="146">
        <v>2478.2592265799999</v>
      </c>
      <c r="I177" s="145">
        <v>0</v>
      </c>
      <c r="J177" s="147">
        <v>0</v>
      </c>
      <c r="K177" s="145">
        <v>4176</v>
      </c>
      <c r="L177" s="146">
        <v>40245.555907430033</v>
      </c>
      <c r="P177" s="70"/>
      <c r="Q177" s="70"/>
      <c r="R177" s="70"/>
      <c r="S177" s="70"/>
      <c r="T177" s="70"/>
      <c r="U177" s="70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500" t="s">
        <v>153</v>
      </c>
      <c r="C178" s="501">
        <v>11</v>
      </c>
      <c r="D178" s="502">
        <v>122.751</v>
      </c>
      <c r="E178" s="503">
        <v>3</v>
      </c>
      <c r="F178" s="146">
        <v>30.667000000000002</v>
      </c>
      <c r="G178" s="145">
        <v>0</v>
      </c>
      <c r="H178" s="146">
        <v>0</v>
      </c>
      <c r="I178" s="145">
        <v>0</v>
      </c>
      <c r="J178" s="147">
        <v>0</v>
      </c>
      <c r="K178" s="145">
        <v>14</v>
      </c>
      <c r="L178" s="146">
        <v>153.41800000000001</v>
      </c>
      <c r="N178" s="127"/>
      <c r="P178" s="70"/>
      <c r="Q178" s="70"/>
      <c r="R178" s="70"/>
      <c r="S178" s="70"/>
      <c r="T178" s="70"/>
      <c r="U178" s="70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500" t="s">
        <v>154</v>
      </c>
      <c r="C179" s="501">
        <v>73</v>
      </c>
      <c r="D179" s="502">
        <v>827.80200000000002</v>
      </c>
      <c r="E179" s="501">
        <v>21</v>
      </c>
      <c r="F179" s="146">
        <v>237.48099999999999</v>
      </c>
      <c r="G179" s="145">
        <v>1</v>
      </c>
      <c r="H179" s="144">
        <v>12.72</v>
      </c>
      <c r="I179" s="145">
        <v>0</v>
      </c>
      <c r="J179" s="147">
        <v>0</v>
      </c>
      <c r="K179" s="145">
        <v>95</v>
      </c>
      <c r="L179" s="146">
        <v>1078.0029999999999</v>
      </c>
      <c r="N179" s="127"/>
      <c r="P179" s="70"/>
      <c r="Q179" s="70"/>
      <c r="R179" s="70"/>
      <c r="S179" s="70"/>
      <c r="T179" s="70"/>
      <c r="U179" s="70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500" t="s">
        <v>235</v>
      </c>
      <c r="C180" s="504">
        <v>0</v>
      </c>
      <c r="D180" s="505">
        <v>0</v>
      </c>
      <c r="E180" s="504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7"/>
      <c r="P180" s="70"/>
      <c r="Q180" s="70"/>
      <c r="R180" s="70"/>
      <c r="S180" s="70"/>
      <c r="T180" s="70"/>
      <c r="U180" s="70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500" t="s">
        <v>215</v>
      </c>
      <c r="C181" s="503">
        <v>0</v>
      </c>
      <c r="D181" s="506">
        <v>0</v>
      </c>
      <c r="E181" s="503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0"/>
      <c r="Q181" s="70"/>
      <c r="R181" s="70"/>
      <c r="S181" s="70"/>
      <c r="T181" s="70"/>
      <c r="U181" s="70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7" t="s">
        <v>287</v>
      </c>
      <c r="C182" s="508">
        <v>3644</v>
      </c>
      <c r="D182" s="509">
        <v>40642.399042230027</v>
      </c>
      <c r="E182" s="508">
        <v>2754</v>
      </c>
      <c r="F182" s="122">
        <v>33354.300816110008</v>
      </c>
      <c r="G182" s="121">
        <v>326</v>
      </c>
      <c r="H182" s="122">
        <v>4453.2647163399997</v>
      </c>
      <c r="I182" s="121">
        <v>0</v>
      </c>
      <c r="J182" s="123">
        <v>0</v>
      </c>
      <c r="K182" s="154">
        <v>6724</v>
      </c>
      <c r="L182" s="123">
        <v>78449.964574680023</v>
      </c>
      <c r="P182" s="70"/>
      <c r="Q182" s="70"/>
      <c r="R182" s="70"/>
      <c r="S182" s="70"/>
      <c r="T182" s="70"/>
      <c r="U182" s="70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7"/>
      <c r="D183" s="437"/>
      <c r="E183" s="488"/>
      <c r="I183" s="69"/>
      <c r="J183" s="67"/>
      <c r="AC183" s="17"/>
    </row>
    <row r="184" spans="1:33" ht="18" customHeight="1" x14ac:dyDescent="0.25">
      <c r="A184" s="16"/>
      <c r="B184" s="489"/>
      <c r="C184" s="412"/>
      <c r="D184" s="412"/>
      <c r="E184" s="488"/>
      <c r="F184" s="71"/>
      <c r="H184" s="120"/>
      <c r="I184" s="69"/>
      <c r="J184" s="67"/>
      <c r="L184" s="450"/>
      <c r="AC184" s="17"/>
      <c r="AF184" s="71"/>
    </row>
    <row r="185" spans="1:33" ht="26.25" customHeight="1" x14ac:dyDescent="0.25">
      <c r="A185" s="27"/>
      <c r="B185" s="703" t="s">
        <v>216</v>
      </c>
      <c r="C185" s="703"/>
      <c r="D185" s="703"/>
      <c r="E185" s="696"/>
      <c r="F185" s="681" t="s">
        <v>303</v>
      </c>
      <c r="G185" s="681"/>
      <c r="H185" s="681"/>
      <c r="I185" s="26"/>
      <c r="J185" s="26"/>
      <c r="K185" s="71"/>
      <c r="L185" s="71"/>
      <c r="AC185" s="17"/>
    </row>
    <row r="186" spans="1:33" ht="10.5" customHeight="1" x14ac:dyDescent="0.25">
      <c r="A186" s="27"/>
      <c r="B186" s="427"/>
      <c r="C186" s="428"/>
      <c r="D186" s="428"/>
      <c r="G186" s="26"/>
      <c r="H186" s="28"/>
      <c r="J186" s="40"/>
      <c r="K186" s="71"/>
      <c r="L186" s="71"/>
      <c r="AC186" s="17"/>
    </row>
    <row r="187" spans="1:33" ht="26" x14ac:dyDescent="0.25">
      <c r="A187" s="16"/>
      <c r="B187" s="510" t="s">
        <v>28</v>
      </c>
      <c r="C187" s="511" t="s">
        <v>3</v>
      </c>
      <c r="D187" s="512" t="s">
        <v>104</v>
      </c>
      <c r="F187" s="157" t="s">
        <v>28</v>
      </c>
      <c r="G187" s="36" t="s">
        <v>188</v>
      </c>
      <c r="H187" s="156" t="s">
        <v>189</v>
      </c>
      <c r="I187" s="40"/>
      <c r="J187" s="124"/>
      <c r="K187" s="71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7" t="s">
        <v>59</v>
      </c>
      <c r="C188" s="420">
        <v>0</v>
      </c>
      <c r="D188" s="430">
        <v>0</v>
      </c>
      <c r="F188" s="38" t="s">
        <v>59</v>
      </c>
      <c r="G188" s="37">
        <v>10</v>
      </c>
      <c r="H188" s="37">
        <v>0</v>
      </c>
      <c r="I188" s="40"/>
      <c r="J188" s="71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7" t="s">
        <v>32</v>
      </c>
      <c r="C189" s="420">
        <v>0</v>
      </c>
      <c r="D189" s="430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7" t="s">
        <v>33</v>
      </c>
      <c r="C190" s="420">
        <v>0</v>
      </c>
      <c r="D190" s="430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7" t="s">
        <v>34</v>
      </c>
      <c r="C191" s="420">
        <v>0</v>
      </c>
      <c r="D191" s="430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7" t="s">
        <v>35</v>
      </c>
      <c r="C192" s="420">
        <v>0</v>
      </c>
      <c r="D192" s="430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7" t="s">
        <v>31</v>
      </c>
      <c r="C193" s="420">
        <v>0</v>
      </c>
      <c r="D193" s="430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x14ac:dyDescent="0.25">
      <c r="A194" s="16"/>
      <c r="B194" s="437" t="s">
        <v>36</v>
      </c>
      <c r="C194" s="420">
        <v>0</v>
      </c>
      <c r="D194" s="430">
        <v>0</v>
      </c>
      <c r="F194" s="38" t="s">
        <v>36</v>
      </c>
      <c r="G194" s="37">
        <v>19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x14ac:dyDescent="0.35">
      <c r="A195" s="16"/>
      <c r="B195" s="437" t="s">
        <v>37</v>
      </c>
      <c r="C195" s="420">
        <v>0</v>
      </c>
      <c r="D195" s="430">
        <v>0</v>
      </c>
      <c r="F195" s="38" t="s">
        <v>37</v>
      </c>
      <c r="G195" s="37">
        <v>16</v>
      </c>
      <c r="H195" s="37">
        <v>0</v>
      </c>
      <c r="I195" s="40"/>
      <c r="L195" s="23"/>
      <c r="M195" s="20"/>
      <c r="P195" s="23"/>
      <c r="V195" s="178"/>
      <c r="W195" s="392"/>
      <c r="X195" s="392"/>
      <c r="Y195" s="392"/>
      <c r="AA195" s="20"/>
      <c r="AB195" s="17"/>
    </row>
    <row r="196" spans="1:40" x14ac:dyDescent="0.35">
      <c r="A196" s="16"/>
      <c r="B196" s="437" t="s">
        <v>41</v>
      </c>
      <c r="C196" s="513">
        <v>0</v>
      </c>
      <c r="D196" s="494">
        <v>0</v>
      </c>
      <c r="F196" s="38" t="s">
        <v>41</v>
      </c>
      <c r="G196" s="37">
        <v>19</v>
      </c>
      <c r="H196" s="37">
        <v>0</v>
      </c>
      <c r="I196" s="40"/>
      <c r="L196" s="23"/>
      <c r="M196" s="20"/>
      <c r="P196" s="23"/>
      <c r="V196" s="178"/>
      <c r="W196" s="393"/>
      <c r="X196" s="394"/>
      <c r="Y196" s="394"/>
      <c r="AA196" s="20"/>
      <c r="AB196" s="17"/>
    </row>
    <row r="197" spans="1:40" hidden="1" x14ac:dyDescent="0.25">
      <c r="A197" s="16"/>
      <c r="B197" s="437" t="s">
        <v>39</v>
      </c>
      <c r="C197" s="513">
        <v>0</v>
      </c>
      <c r="D197" s="494">
        <v>0</v>
      </c>
      <c r="F197" s="38" t="s">
        <v>39</v>
      </c>
      <c r="G197" s="37">
        <v>0</v>
      </c>
      <c r="H197" s="37">
        <v>0</v>
      </c>
      <c r="I197" s="40"/>
      <c r="J197" s="126"/>
      <c r="L197" s="23"/>
      <c r="M197" s="20"/>
      <c r="P197" s="23"/>
      <c r="V197" s="178"/>
      <c r="W197" s="163"/>
      <c r="AA197" s="20"/>
      <c r="AB197" s="17"/>
    </row>
    <row r="198" spans="1:40" hidden="1" x14ac:dyDescent="0.35">
      <c r="A198" s="16"/>
      <c r="B198" s="437" t="s">
        <v>40</v>
      </c>
      <c r="C198" s="513">
        <v>0</v>
      </c>
      <c r="D198" s="494">
        <v>0</v>
      </c>
      <c r="F198" s="38" t="s">
        <v>40</v>
      </c>
      <c r="G198" s="37">
        <v>0</v>
      </c>
      <c r="H198" s="37">
        <v>0</v>
      </c>
      <c r="I198" s="40"/>
      <c r="L198" s="23"/>
      <c r="M198" s="20"/>
      <c r="P198" s="23"/>
      <c r="V198" s="178"/>
      <c r="W198" s="393"/>
      <c r="X198" s="394"/>
      <c r="Y198" s="394"/>
      <c r="AA198" s="20"/>
      <c r="AB198" s="17"/>
    </row>
    <row r="199" spans="1:40" hidden="1" x14ac:dyDescent="0.35">
      <c r="A199" s="16"/>
      <c r="B199" s="437" t="s">
        <v>60</v>
      </c>
      <c r="C199" s="513">
        <v>0</v>
      </c>
      <c r="D199" s="494">
        <v>0</v>
      </c>
      <c r="F199" s="38" t="s">
        <v>60</v>
      </c>
      <c r="G199" s="37">
        <v>0</v>
      </c>
      <c r="H199" s="37">
        <v>0</v>
      </c>
      <c r="I199" s="40"/>
      <c r="L199" s="24"/>
      <c r="M199" s="20"/>
      <c r="P199" s="23"/>
      <c r="V199" s="178"/>
      <c r="W199" s="393"/>
      <c r="X199" s="394"/>
      <c r="Y199" s="394"/>
      <c r="AA199" s="20"/>
      <c r="AB199" s="17"/>
    </row>
    <row r="200" spans="1:40" x14ac:dyDescent="0.25">
      <c r="A200" s="16"/>
      <c r="B200" s="510" t="s">
        <v>29</v>
      </c>
      <c r="C200" s="409">
        <f>SUM(C188:C199)</f>
        <v>0</v>
      </c>
      <c r="D200" s="649">
        <f>SUM(D188:D199)</f>
        <v>0</v>
      </c>
      <c r="F200" s="157" t="s">
        <v>29</v>
      </c>
      <c r="G200" s="36">
        <f>SUM(G188:G199)</f>
        <v>110</v>
      </c>
      <c r="H200" s="36">
        <f>SUM(H188:H199)</f>
        <v>1</v>
      </c>
      <c r="I200" s="40"/>
      <c r="J200" s="71"/>
      <c r="K200" s="126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9"/>
      <c r="C203" s="437"/>
      <c r="D203" s="437"/>
      <c r="E203" s="488"/>
      <c r="H203" s="40"/>
      <c r="I203" s="40"/>
      <c r="J203" s="40"/>
      <c r="AC203" s="17"/>
    </row>
    <row r="204" spans="1:40" ht="18" customHeight="1" x14ac:dyDescent="0.25">
      <c r="A204" s="16"/>
      <c r="B204" s="489"/>
      <c r="C204" s="437"/>
      <c r="D204" s="437"/>
      <c r="E204" s="488"/>
      <c r="H204" s="40"/>
      <c r="I204" s="40"/>
      <c r="J204" s="40"/>
      <c r="AC204" s="17"/>
    </row>
    <row r="205" spans="1:40" ht="26.25" customHeight="1" x14ac:dyDescent="0.25">
      <c r="A205" s="27"/>
      <c r="B205" s="703" t="s">
        <v>256</v>
      </c>
      <c r="C205" s="703"/>
      <c r="D205" s="703"/>
      <c r="E205" s="696"/>
      <c r="J205" s="40"/>
      <c r="K205" s="65"/>
      <c r="L205" s="126"/>
      <c r="AC205" s="17"/>
    </row>
    <row r="206" spans="1:40" ht="18" customHeight="1" x14ac:dyDescent="0.25">
      <c r="A206" s="27"/>
      <c r="B206" s="681"/>
      <c r="C206" s="682"/>
      <c r="D206" s="682"/>
      <c r="E206" s="683"/>
      <c r="J206" s="19"/>
      <c r="X206" s="217"/>
    </row>
    <row r="207" spans="1:40" ht="15" customHeight="1" x14ac:dyDescent="0.25">
      <c r="A207" s="16"/>
      <c r="B207" s="514"/>
      <c r="C207" s="763" t="s">
        <v>159</v>
      </c>
      <c r="D207" s="764"/>
      <c r="E207" s="756" t="s">
        <v>159</v>
      </c>
      <c r="F207" s="757"/>
      <c r="G207" s="767"/>
      <c r="H207" s="768"/>
      <c r="J207" s="373"/>
      <c r="K207" s="750" t="s">
        <v>156</v>
      </c>
      <c r="L207" s="751"/>
      <c r="M207" s="750" t="s">
        <v>156</v>
      </c>
      <c r="N207" s="751"/>
      <c r="O207" s="373"/>
      <c r="P207" s="655"/>
      <c r="Q207" s="20"/>
      <c r="X207" s="218"/>
    </row>
    <row r="208" spans="1:40" ht="25.5" customHeight="1" x14ac:dyDescent="0.25">
      <c r="A208" s="16"/>
      <c r="B208" s="515"/>
      <c r="C208" s="761" t="s">
        <v>591</v>
      </c>
      <c r="D208" s="762"/>
      <c r="E208" s="748" t="s">
        <v>592</v>
      </c>
      <c r="F208" s="749"/>
      <c r="G208" s="765" t="s">
        <v>262</v>
      </c>
      <c r="H208" s="766"/>
      <c r="I208" s="71"/>
      <c r="J208" s="373"/>
      <c r="K208" s="758" t="s">
        <v>591</v>
      </c>
      <c r="L208" s="759"/>
      <c r="M208" s="748" t="s">
        <v>592</v>
      </c>
      <c r="N208" s="749"/>
      <c r="O208" s="752" t="s">
        <v>262</v>
      </c>
      <c r="P208" s="753"/>
      <c r="X208" s="168"/>
      <c r="Y208" s="372"/>
      <c r="Z208" s="372"/>
      <c r="AA208" s="372"/>
      <c r="AB208" s="373"/>
      <c r="AC208" s="374"/>
      <c r="AD208" s="374"/>
      <c r="AE208" s="374"/>
      <c r="AG208" s="163"/>
      <c r="AH208" s="743" t="s">
        <v>159</v>
      </c>
      <c r="AI208" s="743"/>
      <c r="AJ208" s="743"/>
      <c r="AL208" s="743" t="s">
        <v>156</v>
      </c>
      <c r="AM208" s="743"/>
      <c r="AN208" s="743"/>
    </row>
    <row r="209" spans="1:40" ht="15" customHeight="1" x14ac:dyDescent="0.25">
      <c r="A209" s="16"/>
      <c r="B209" s="644" t="s">
        <v>155</v>
      </c>
      <c r="C209" s="516" t="s">
        <v>58</v>
      </c>
      <c r="D209" s="517" t="s">
        <v>157</v>
      </c>
      <c r="E209" s="517" t="s">
        <v>58</v>
      </c>
      <c r="F209" s="34" t="s">
        <v>157</v>
      </c>
      <c r="G209" s="663" t="s">
        <v>345</v>
      </c>
      <c r="H209" s="664" t="s">
        <v>346</v>
      </c>
      <c r="I209" s="71"/>
      <c r="J209" s="656" t="s">
        <v>155</v>
      </c>
      <c r="K209" s="653" t="s">
        <v>58</v>
      </c>
      <c r="L209" s="653" t="s">
        <v>157</v>
      </c>
      <c r="M209" s="653" t="s">
        <v>58</v>
      </c>
      <c r="N209" s="653" t="s">
        <v>157</v>
      </c>
      <c r="O209" s="657" t="s">
        <v>345</v>
      </c>
      <c r="P209" s="653" t="s">
        <v>346</v>
      </c>
      <c r="V209" s="178"/>
      <c r="W209" s="375"/>
      <c r="X209" s="376"/>
      <c r="Y209" s="376"/>
      <c r="Z209" s="376"/>
      <c r="AA209" s="373"/>
      <c r="AB209" s="377"/>
      <c r="AC209" s="377"/>
      <c r="AD209" s="377"/>
      <c r="AF209" s="219" t="s">
        <v>241</v>
      </c>
      <c r="AG209" s="336" t="s">
        <v>58</v>
      </c>
      <c r="AH209" s="220" t="s">
        <v>43</v>
      </c>
      <c r="AI209" s="220" t="s">
        <v>157</v>
      </c>
      <c r="AK209" s="336" t="s">
        <v>58</v>
      </c>
      <c r="AL209" s="220" t="s">
        <v>43</v>
      </c>
      <c r="AM209" s="220" t="s">
        <v>157</v>
      </c>
    </row>
    <row r="210" spans="1:40" ht="15" customHeight="1" x14ac:dyDescent="0.25">
      <c r="A210" s="16"/>
      <c r="B210" s="645" t="s">
        <v>141</v>
      </c>
      <c r="C210" s="574">
        <v>5125</v>
      </c>
      <c r="D210" s="155">
        <v>9.2313254634146329</v>
      </c>
      <c r="E210" s="585">
        <v>4329</v>
      </c>
      <c r="F210" s="155">
        <v>8.4912571032571034</v>
      </c>
      <c r="G210" s="665">
        <f>C210-E210</f>
        <v>796</v>
      </c>
      <c r="H210" s="666">
        <f>D210-F210</f>
        <v>0.74006836015752953</v>
      </c>
      <c r="I210" s="71"/>
      <c r="J210" s="658" t="s">
        <v>141</v>
      </c>
      <c r="K210" s="585">
        <v>5332</v>
      </c>
      <c r="L210" s="654">
        <v>8.9282942610652665</v>
      </c>
      <c r="M210" s="585">
        <v>4778</v>
      </c>
      <c r="N210" s="654">
        <v>8.5444357471745516</v>
      </c>
      <c r="O210" s="659">
        <f>K210-M210</f>
        <v>554</v>
      </c>
      <c r="P210" s="654">
        <f>L210-N210</f>
        <v>0.3838585138907149</v>
      </c>
      <c r="V210" s="178"/>
      <c r="W210" s="378"/>
      <c r="X210" s="379"/>
      <c r="Y210" s="380"/>
      <c r="Z210" s="380"/>
      <c r="AA210" s="373"/>
      <c r="AB210" s="381"/>
      <c r="AC210" s="382"/>
      <c r="AD210" s="382"/>
      <c r="AF210" s="337" t="s">
        <v>141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45" t="s">
        <v>158</v>
      </c>
      <c r="C211" s="574">
        <v>1326</v>
      </c>
      <c r="D211" s="155">
        <v>21.010745256101057</v>
      </c>
      <c r="E211" s="585">
        <v>889</v>
      </c>
      <c r="F211" s="155">
        <v>22.769807453160858</v>
      </c>
      <c r="G211" s="665">
        <f>C211-E211</f>
        <v>437</v>
      </c>
      <c r="H211" s="666">
        <f>D211-F211</f>
        <v>-1.7590621970598015</v>
      </c>
      <c r="I211" s="71"/>
      <c r="J211" s="658" t="s">
        <v>158</v>
      </c>
      <c r="K211" s="585">
        <v>1392</v>
      </c>
      <c r="L211" s="654">
        <v>22.158261188706899</v>
      </c>
      <c r="M211" s="585">
        <v>1356</v>
      </c>
      <c r="N211" s="654">
        <v>23.176385274505904</v>
      </c>
      <c r="O211" s="660">
        <f>K211-M211</f>
        <v>36</v>
      </c>
      <c r="P211" s="654">
        <f>L211-N211</f>
        <v>-1.0181240857990055</v>
      </c>
      <c r="V211" s="178"/>
      <c r="W211" s="378"/>
      <c r="X211" s="379"/>
      <c r="Y211" s="380"/>
      <c r="Z211" s="380"/>
      <c r="AA211" s="373"/>
      <c r="AB211" s="381"/>
      <c r="AC211" s="382"/>
      <c r="AD211" s="382"/>
      <c r="AF211" s="221" t="s">
        <v>158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46" t="s">
        <v>6</v>
      </c>
      <c r="C212" s="667">
        <f>SUM(C210:C211)</f>
        <v>6451</v>
      </c>
      <c r="D212" s="518"/>
      <c r="E212" s="668">
        <f>SUM(E210:E211)</f>
        <v>5218</v>
      </c>
      <c r="F212" s="13"/>
      <c r="G212" s="3"/>
      <c r="J212" s="661" t="s">
        <v>6</v>
      </c>
      <c r="K212" s="586">
        <f>SUM(K210:K211)</f>
        <v>6724</v>
      </c>
      <c r="L212" s="655"/>
      <c r="M212" s="586">
        <f>SUM(M210:M211)</f>
        <v>6134</v>
      </c>
      <c r="N212" s="373"/>
      <c r="O212" s="662"/>
      <c r="P212" s="655"/>
      <c r="Q212" s="20"/>
      <c r="X212" s="383"/>
      <c r="Y212" s="384"/>
      <c r="Z212" s="385"/>
      <c r="AA212" s="168"/>
      <c r="AB212" s="373"/>
      <c r="AC212" s="386"/>
      <c r="AD212" s="387"/>
      <c r="AE212" s="373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9"/>
      <c r="C213" s="518"/>
      <c r="D213" s="518"/>
      <c r="E213" s="488"/>
      <c r="F213" s="149"/>
      <c r="G213" s="573"/>
      <c r="I213" s="149"/>
      <c r="J213" s="11"/>
      <c r="K213" s="149"/>
      <c r="L213" s="150"/>
      <c r="N213" s="22"/>
      <c r="X213" s="168"/>
      <c r="Y213" s="168"/>
      <c r="Z213" s="168"/>
      <c r="AA213" s="168"/>
      <c r="AB213" s="373"/>
      <c r="AC213" s="388"/>
      <c r="AD213" s="389"/>
      <c r="AE213" s="373"/>
    </row>
    <row r="214" spans="1:40" ht="18" customHeight="1" x14ac:dyDescent="0.25">
      <c r="A214" s="16"/>
      <c r="B214" s="489"/>
      <c r="C214" s="437"/>
      <c r="D214" s="565"/>
      <c r="E214" s="520"/>
      <c r="I214" s="363"/>
      <c r="J214" s="67"/>
      <c r="K214" s="22"/>
      <c r="L214" s="22"/>
      <c r="O214" s="22"/>
      <c r="P214" s="363"/>
      <c r="X214" s="168"/>
      <c r="Y214" s="168"/>
      <c r="Z214" s="168"/>
      <c r="AA214" s="168"/>
      <c r="AB214" s="373"/>
      <c r="AC214" s="388"/>
      <c r="AD214" s="389"/>
      <c r="AE214" s="373"/>
    </row>
    <row r="215" spans="1:40" ht="27.75" customHeight="1" x14ac:dyDescent="0.25">
      <c r="A215" s="27"/>
      <c r="B215" s="703" t="s">
        <v>175</v>
      </c>
      <c r="C215" s="703"/>
      <c r="D215" s="703"/>
      <c r="E215" s="696"/>
      <c r="H215" s="13"/>
      <c r="I215" s="13"/>
      <c r="J215" s="13"/>
      <c r="L215" s="69"/>
      <c r="N215" s="22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10" t="s">
        <v>28</v>
      </c>
      <c r="C217" s="516" t="s">
        <v>3</v>
      </c>
      <c r="D217" s="521" t="s">
        <v>104</v>
      </c>
      <c r="F217" s="13"/>
      <c r="H217" s="13"/>
      <c r="I217" s="13"/>
      <c r="L217" s="23"/>
      <c r="M217" s="20"/>
      <c r="P217" s="23"/>
      <c r="V217" s="178"/>
      <c r="W217" s="163"/>
      <c r="X217" s="226"/>
      <c r="AA217" s="19"/>
      <c r="AB217" s="17"/>
      <c r="AC217" s="71"/>
    </row>
    <row r="218" spans="1:40" x14ac:dyDescent="0.3">
      <c r="A218" s="16"/>
      <c r="B218" s="437" t="s">
        <v>59</v>
      </c>
      <c r="C218" s="513">
        <v>947</v>
      </c>
      <c r="D218" s="430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7" t="s">
        <v>32</v>
      </c>
      <c r="C219" s="513">
        <v>692</v>
      </c>
      <c r="D219" s="430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44"/>
      <c r="AI219" s="744"/>
    </row>
    <row r="220" spans="1:40" x14ac:dyDescent="0.3">
      <c r="A220" s="16"/>
      <c r="B220" s="437" t="s">
        <v>33</v>
      </c>
      <c r="C220" s="513">
        <v>602</v>
      </c>
      <c r="D220" s="430">
        <v>6423.4835036300001</v>
      </c>
      <c r="F220" s="13"/>
      <c r="H220" s="13"/>
      <c r="I220" s="13"/>
      <c r="L220" s="611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2"/>
      <c r="AI220" s="72"/>
    </row>
    <row r="221" spans="1:40" x14ac:dyDescent="0.3">
      <c r="A221" s="16"/>
      <c r="B221" s="437" t="s">
        <v>34</v>
      </c>
      <c r="C221" s="513">
        <v>413</v>
      </c>
      <c r="D221" s="430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7" t="s">
        <v>35</v>
      </c>
      <c r="C222" s="513">
        <v>1009</v>
      </c>
      <c r="D222" s="430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44"/>
      <c r="AI222" s="744"/>
    </row>
    <row r="223" spans="1:40" x14ac:dyDescent="0.3">
      <c r="A223" s="16"/>
      <c r="B223" s="437" t="s">
        <v>31</v>
      </c>
      <c r="C223" s="513">
        <v>592</v>
      </c>
      <c r="D223" s="430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2"/>
      <c r="AI223" s="72"/>
    </row>
    <row r="224" spans="1:40" x14ac:dyDescent="0.3">
      <c r="A224" s="16"/>
      <c r="B224" s="437" t="s">
        <v>36</v>
      </c>
      <c r="C224" s="513">
        <v>767</v>
      </c>
      <c r="D224" s="430">
        <v>8206.4962546700008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x14ac:dyDescent="0.3">
      <c r="A225" s="16"/>
      <c r="B225" s="437" t="s">
        <v>37</v>
      </c>
      <c r="C225" s="513">
        <v>896</v>
      </c>
      <c r="D225" s="430">
        <v>12769.884438410001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44"/>
      <c r="AI225" s="744"/>
    </row>
    <row r="226" spans="1:36" x14ac:dyDescent="0.3">
      <c r="A226" s="16"/>
      <c r="B226" s="437" t="s">
        <v>41</v>
      </c>
      <c r="C226" s="513">
        <v>806</v>
      </c>
      <c r="D226" s="430">
        <v>9219.2390234199993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2"/>
      <c r="AI226" s="72"/>
    </row>
    <row r="227" spans="1:36" hidden="1" x14ac:dyDescent="0.3">
      <c r="A227" s="16"/>
      <c r="B227" s="437" t="s">
        <v>39</v>
      </c>
      <c r="C227" s="513">
        <v>0</v>
      </c>
      <c r="D227" s="430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hidden="1" x14ac:dyDescent="0.3">
      <c r="A228" s="16"/>
      <c r="B228" s="437" t="s">
        <v>40</v>
      </c>
      <c r="C228" s="513">
        <v>0</v>
      </c>
      <c r="D228" s="430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44"/>
      <c r="AI228" s="744"/>
    </row>
    <row r="229" spans="1:36" hidden="1" x14ac:dyDescent="0.3">
      <c r="A229" s="16"/>
      <c r="B229" s="437" t="s">
        <v>60</v>
      </c>
      <c r="C229" s="513">
        <v>0</v>
      </c>
      <c r="D229" s="430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2"/>
      <c r="AI229" s="72"/>
    </row>
    <row r="230" spans="1:36" x14ac:dyDescent="0.25">
      <c r="A230" s="16"/>
      <c r="B230" s="522" t="s">
        <v>29</v>
      </c>
      <c r="C230" s="523">
        <f>SUM(C218:C229)</f>
        <v>6724</v>
      </c>
      <c r="D230" s="524">
        <f>D218+D219+D220+D221+D222+D223+D224+D225+D226+D227+D228+D229</f>
        <v>78449.964574679994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40"/>
      <c r="D231" s="440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25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40"/>
      <c r="D234" s="440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9"/>
      <c r="C240" s="526"/>
      <c r="D240" s="526"/>
      <c r="E240" s="527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25.5" customHeight="1" x14ac:dyDescent="0.25">
      <c r="A241" s="27"/>
      <c r="B241" s="703" t="s">
        <v>528</v>
      </c>
      <c r="C241" s="703"/>
      <c r="D241" s="703"/>
      <c r="E241" s="703"/>
      <c r="F241" s="760"/>
      <c r="G241" s="760"/>
      <c r="H241" s="760"/>
      <c r="I241" s="13"/>
      <c r="J241" s="13"/>
      <c r="K241" s="13"/>
      <c r="L241" s="13"/>
      <c r="M241" s="298"/>
      <c r="Y241" s="233"/>
      <c r="Z241" s="200"/>
      <c r="AA241" s="199"/>
      <c r="AC241" s="17"/>
    </row>
    <row r="242" spans="1:37" ht="15.75" customHeight="1" x14ac:dyDescent="0.25">
      <c r="A242" s="16"/>
      <c r="E242" s="416"/>
      <c r="H242" s="13"/>
      <c r="I242" s="13"/>
      <c r="J242" s="13"/>
      <c r="K242" s="13"/>
      <c r="L242" s="13"/>
      <c r="M242" s="298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8"/>
      <c r="C243" s="740" t="s">
        <v>593</v>
      </c>
      <c r="D243" s="742"/>
      <c r="E243" s="774" t="s">
        <v>594</v>
      </c>
      <c r="F243" s="775"/>
      <c r="G243" s="20"/>
      <c r="X243" s="736" t="s">
        <v>291</v>
      </c>
      <c r="Y243" s="736"/>
      <c r="Z243" s="736"/>
      <c r="AA243" s="736"/>
      <c r="AB243" s="46"/>
      <c r="AC243" s="736" t="s">
        <v>288</v>
      </c>
      <c r="AD243" s="736"/>
      <c r="AE243" s="736"/>
      <c r="AF243" s="736"/>
      <c r="AI243" s="26"/>
    </row>
    <row r="244" spans="1:37" ht="26.25" customHeight="1" x14ac:dyDescent="0.3">
      <c r="A244" s="16"/>
      <c r="B244" s="529" t="s">
        <v>155</v>
      </c>
      <c r="C244" s="594" t="s">
        <v>58</v>
      </c>
      <c r="D244" s="530" t="s">
        <v>143</v>
      </c>
      <c r="E244" s="531" t="s">
        <v>58</v>
      </c>
      <c r="F244" s="452" t="s">
        <v>143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155</v>
      </c>
      <c r="X244" s="237" t="s">
        <v>58</v>
      </c>
      <c r="Y244" s="237" t="s">
        <v>239</v>
      </c>
      <c r="Z244" s="237" t="s">
        <v>143</v>
      </c>
      <c r="AA244" s="151"/>
      <c r="AB244" s="236" t="s">
        <v>155</v>
      </c>
      <c r="AC244" s="237" t="s">
        <v>58</v>
      </c>
      <c r="AD244" s="237" t="s">
        <v>239</v>
      </c>
      <c r="AE244" s="237" t="s">
        <v>143</v>
      </c>
      <c r="AH244" s="26"/>
    </row>
    <row r="245" spans="1:37" ht="21" customHeight="1" x14ac:dyDescent="0.3">
      <c r="A245" s="16"/>
      <c r="B245" s="532" t="s">
        <v>141</v>
      </c>
      <c r="C245" s="595">
        <v>666</v>
      </c>
      <c r="D245" s="414">
        <v>9.2259639639639648</v>
      </c>
      <c r="E245" s="513">
        <v>391</v>
      </c>
      <c r="F245" s="414">
        <v>8.3837928388746814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141</v>
      </c>
      <c r="X245" s="282">
        <v>658</v>
      </c>
      <c r="Y245" s="283">
        <v>5776.5609999999997</v>
      </c>
      <c r="Z245" s="602">
        <f>+Y245/X245</f>
        <v>8.7789680851063832</v>
      </c>
      <c r="AA245" s="45"/>
      <c r="AB245" s="238" t="s">
        <v>141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33" t="s">
        <v>142</v>
      </c>
      <c r="C246" s="595">
        <v>140</v>
      </c>
      <c r="D246" s="414">
        <v>21.962478738714285</v>
      </c>
      <c r="E246" s="513">
        <v>41</v>
      </c>
      <c r="F246" s="414">
        <v>23.733136805121951</v>
      </c>
      <c r="G246" s="20"/>
      <c r="H246" s="20"/>
      <c r="L246" s="23"/>
      <c r="M246" s="20"/>
      <c r="P246" s="23"/>
      <c r="V246" s="178"/>
      <c r="W246" s="238" t="s">
        <v>142</v>
      </c>
      <c r="X246" s="448">
        <v>71</v>
      </c>
      <c r="Y246" s="449">
        <v>1355.82168581</v>
      </c>
      <c r="Z246" s="602">
        <f>+Y246/X246</f>
        <v>19.096080081830987</v>
      </c>
      <c r="AA246" s="45"/>
      <c r="AB246" s="238" t="s">
        <v>142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34" t="s">
        <v>29</v>
      </c>
      <c r="C247" s="596">
        <f>SUM(C245:C246)</f>
        <v>806</v>
      </c>
      <c r="D247" s="535"/>
      <c r="E247" s="536">
        <f>+E246+E245</f>
        <v>432</v>
      </c>
      <c r="F247" s="453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7"/>
      <c r="C248" s="538"/>
      <c r="D248" s="538"/>
      <c r="E248" s="538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6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6"/>
      <c r="H251" s="74"/>
      <c r="I251" s="75"/>
      <c r="J251" s="74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6"/>
      <c r="H252" s="75"/>
      <c r="I252" s="76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6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6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6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6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6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6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6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6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6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6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6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6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6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03" t="s">
        <v>268</v>
      </c>
      <c r="C266" s="703"/>
      <c r="D266" s="703"/>
      <c r="E266" s="703"/>
      <c r="F266" s="703"/>
      <c r="G266" s="703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6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6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6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9" t="s">
        <v>112</v>
      </c>
      <c r="C270" s="530" t="s">
        <v>58</v>
      </c>
      <c r="D270" s="539" t="s">
        <v>143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112</v>
      </c>
      <c r="X270" s="237" t="s">
        <v>58</v>
      </c>
      <c r="Y270" s="237" t="s">
        <v>254</v>
      </c>
      <c r="Z270" s="237" t="s">
        <v>253</v>
      </c>
      <c r="AA270" s="20"/>
      <c r="AB270" s="17"/>
    </row>
    <row r="271" spans="1:29" s="3" customFormat="1" ht="21" customHeight="1" x14ac:dyDescent="0.3">
      <c r="A271" s="48"/>
      <c r="B271" s="420" t="s">
        <v>144</v>
      </c>
      <c r="C271" s="410">
        <f>+X271</f>
        <v>0</v>
      </c>
      <c r="D271" s="414">
        <v>0</v>
      </c>
      <c r="E271" s="410"/>
      <c r="L271" s="326"/>
      <c r="P271" s="96"/>
      <c r="Q271" s="96"/>
      <c r="R271" s="96"/>
      <c r="S271" s="96"/>
      <c r="T271" s="96"/>
      <c r="U271" s="96"/>
      <c r="V271" s="166"/>
      <c r="W271" s="159" t="s">
        <v>144</v>
      </c>
      <c r="X271" s="166">
        <v>0</v>
      </c>
      <c r="Y271" s="247" t="e">
        <f>(Z271/X271)/1000000</f>
        <v>#DIV/0!</v>
      </c>
      <c r="Z271" s="247">
        <v>0</v>
      </c>
      <c r="AB271" s="77"/>
    </row>
    <row r="272" spans="1:29" s="3" customFormat="1" ht="21" customHeight="1" x14ac:dyDescent="0.3">
      <c r="A272" s="48"/>
      <c r="B272" s="420" t="s">
        <v>145</v>
      </c>
      <c r="C272" s="410">
        <f>+X272</f>
        <v>45</v>
      </c>
      <c r="D272" s="414">
        <f>+Y272</f>
        <v>29.363796027392212</v>
      </c>
      <c r="E272" s="410"/>
      <c r="L272" s="326"/>
      <c r="P272" s="96"/>
      <c r="Q272" s="96"/>
      <c r="R272" s="96"/>
      <c r="S272" s="96"/>
      <c r="T272" s="96"/>
      <c r="U272" s="96"/>
      <c r="V272" s="166"/>
      <c r="W272" s="159" t="s">
        <v>145</v>
      </c>
      <c r="X272" s="166">
        <v>45</v>
      </c>
      <c r="Y272" s="247">
        <f>(Z272/X272)/1000000</f>
        <v>29.363796027392212</v>
      </c>
      <c r="Z272" s="247">
        <v>1321370821.2326496</v>
      </c>
      <c r="AB272" s="77"/>
    </row>
    <row r="273" spans="1:29" s="3" customFormat="1" ht="21" customHeight="1" x14ac:dyDescent="0.3">
      <c r="A273" s="48"/>
      <c r="B273" s="420" t="s">
        <v>146</v>
      </c>
      <c r="C273" s="410">
        <f>+X273</f>
        <v>95</v>
      </c>
      <c r="D273" s="414">
        <f t="shared" ref="D273" si="11">+Y273</f>
        <v>18.456591602000007</v>
      </c>
      <c r="E273" s="410"/>
      <c r="L273" s="326"/>
      <c r="P273" s="96"/>
      <c r="Q273" s="96"/>
      <c r="R273" s="96"/>
      <c r="S273" s="96"/>
      <c r="T273" s="96"/>
      <c r="U273" s="96"/>
      <c r="V273" s="248"/>
      <c r="W273" s="159" t="s">
        <v>146</v>
      </c>
      <c r="X273" s="166">
        <v>95</v>
      </c>
      <c r="Y273" s="247">
        <f t="shared" ref="Y273" si="12">(Z273/X273)/1000000</f>
        <v>18.456591602000007</v>
      </c>
      <c r="Z273" s="247">
        <v>1753376202.1900005</v>
      </c>
      <c r="AB273" s="77"/>
    </row>
    <row r="274" spans="1:29" ht="15.75" customHeight="1" x14ac:dyDescent="0.3">
      <c r="A274" s="16"/>
      <c r="B274" s="540" t="s">
        <v>29</v>
      </c>
      <c r="C274" s="411">
        <f>SUM(C271:C273)</f>
        <v>140</v>
      </c>
      <c r="D274" s="472">
        <f>SUM(D271:D273)</f>
        <v>47.820387629392215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140</v>
      </c>
      <c r="Y274" s="250"/>
      <c r="Z274" s="250">
        <f>SUM(Z271:Z273)</f>
        <v>3074747023.4226503</v>
      </c>
      <c r="AA274" s="20"/>
      <c r="AB274" s="17"/>
    </row>
    <row r="275" spans="1:29" ht="15.75" customHeight="1" x14ac:dyDescent="0.3">
      <c r="A275" s="16"/>
      <c r="E275" s="410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6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8"/>
      <c r="J278" s="78"/>
      <c r="Y278" s="233"/>
      <c r="Z278" s="200"/>
      <c r="AA278" s="199"/>
      <c r="AC278" s="17"/>
    </row>
    <row r="279" spans="1:29" ht="15.75" customHeight="1" x14ac:dyDescent="0.25">
      <c r="B279" s="514"/>
      <c r="C279" s="420"/>
      <c r="D279" s="420"/>
      <c r="E279" s="420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14"/>
      <c r="C280" s="420"/>
      <c r="D280" s="420"/>
      <c r="E280" s="420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14"/>
      <c r="C281" s="420"/>
      <c r="D281" s="420"/>
      <c r="E281" s="420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14"/>
      <c r="C282" s="420"/>
      <c r="D282" s="420"/>
      <c r="E282" s="420"/>
      <c r="J282" s="14"/>
      <c r="W282" s="252"/>
      <c r="Y282" s="233"/>
      <c r="Z282" s="200"/>
      <c r="AA282" s="199"/>
      <c r="AC282" s="17"/>
    </row>
    <row r="283" spans="1:29" x14ac:dyDescent="0.25">
      <c r="B283" s="514"/>
      <c r="C283" s="420"/>
      <c r="D283" s="420"/>
      <c r="E283" s="420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14"/>
      <c r="C284" s="513"/>
      <c r="D284" s="513"/>
      <c r="E284" s="420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14"/>
      <c r="C285" s="420"/>
      <c r="D285" s="420"/>
      <c r="E285" s="420"/>
      <c r="J285" s="14"/>
      <c r="W285" s="252"/>
      <c r="Z285" s="200"/>
      <c r="AA285" s="199"/>
      <c r="AC285" s="17"/>
    </row>
    <row r="286" spans="1:29" ht="15" customHeight="1" x14ac:dyDescent="0.25">
      <c r="B286" s="514"/>
      <c r="C286" s="420"/>
      <c r="D286" s="420"/>
      <c r="E286" s="420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03" t="s">
        <v>180</v>
      </c>
      <c r="C287" s="703"/>
      <c r="D287" s="612"/>
      <c r="E287" s="410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7"/>
      <c r="C288" s="428"/>
      <c r="D288" s="428"/>
      <c r="E288" s="410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7"/>
      <c r="C289" s="772" t="s">
        <v>52</v>
      </c>
      <c r="D289" s="773"/>
      <c r="E289" s="770" t="s">
        <v>177</v>
      </c>
      <c r="F289" s="771"/>
      <c r="G289" s="770" t="s">
        <v>323</v>
      </c>
      <c r="H289" s="771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606" t="s">
        <v>28</v>
      </c>
      <c r="C290" s="607" t="s">
        <v>58</v>
      </c>
      <c r="D290" s="608" t="s">
        <v>104</v>
      </c>
      <c r="E290" s="607" t="s">
        <v>58</v>
      </c>
      <c r="F290" s="609" t="s">
        <v>104</v>
      </c>
      <c r="G290" s="610" t="s">
        <v>324</v>
      </c>
      <c r="H290" s="583" t="s">
        <v>325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35" t="s">
        <v>59</v>
      </c>
      <c r="C291" s="636">
        <v>1</v>
      </c>
      <c r="D291" s="637">
        <v>8.4619999999999997</v>
      </c>
      <c r="E291" s="636">
        <v>88</v>
      </c>
      <c r="F291" s="637">
        <v>1630.8623247799999</v>
      </c>
      <c r="G291" s="636">
        <v>89</v>
      </c>
      <c r="H291" s="637">
        <v>1639.3243247799999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38" t="s">
        <v>32</v>
      </c>
      <c r="C292" s="639">
        <v>309</v>
      </c>
      <c r="D292" s="640">
        <v>2864.808</v>
      </c>
      <c r="E292" s="636">
        <v>103</v>
      </c>
      <c r="F292" s="637">
        <v>1958.7212491099999</v>
      </c>
      <c r="G292" s="636">
        <v>412</v>
      </c>
      <c r="H292" s="637">
        <v>4823.5292491099999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38" t="s">
        <v>33</v>
      </c>
      <c r="C293" s="639">
        <v>306</v>
      </c>
      <c r="D293" s="640">
        <v>2745.8040000000001</v>
      </c>
      <c r="E293" s="636">
        <v>109</v>
      </c>
      <c r="F293" s="637">
        <v>2207.2484725900003</v>
      </c>
      <c r="G293" s="636">
        <v>415</v>
      </c>
      <c r="H293" s="637">
        <v>4953.0524725900004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38" t="s">
        <v>34</v>
      </c>
      <c r="C294" s="639">
        <v>506</v>
      </c>
      <c r="D294" s="640">
        <v>4679.9470000000001</v>
      </c>
      <c r="E294" s="636">
        <v>145</v>
      </c>
      <c r="F294" s="637">
        <v>2942.2211411599997</v>
      </c>
      <c r="G294" s="636">
        <v>651</v>
      </c>
      <c r="H294" s="637">
        <v>7622.1681411600002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38" t="s">
        <v>35</v>
      </c>
      <c r="C295" s="639">
        <v>756</v>
      </c>
      <c r="D295" s="640">
        <v>6929.2950000000001</v>
      </c>
      <c r="E295" s="636">
        <v>85</v>
      </c>
      <c r="F295" s="637">
        <v>1635.2809433499999</v>
      </c>
      <c r="G295" s="636">
        <v>841</v>
      </c>
      <c r="H295" s="637">
        <v>8564.5759433500007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38" t="s">
        <v>31</v>
      </c>
      <c r="C296" s="639">
        <v>807</v>
      </c>
      <c r="D296" s="640">
        <v>7480.5680000000002</v>
      </c>
      <c r="E296" s="636">
        <v>92</v>
      </c>
      <c r="F296" s="637">
        <v>1720.9325052000002</v>
      </c>
      <c r="G296" s="636">
        <v>899</v>
      </c>
      <c r="H296" s="637">
        <v>9201.5005051999997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x14ac:dyDescent="0.25">
      <c r="A297" s="16"/>
      <c r="B297" s="638" t="s">
        <v>36</v>
      </c>
      <c r="C297" s="639">
        <v>1162</v>
      </c>
      <c r="D297" s="640">
        <v>10847.004999999999</v>
      </c>
      <c r="E297" s="636">
        <v>371</v>
      </c>
      <c r="F297" s="637">
        <v>9614.9604188600006</v>
      </c>
      <c r="G297" s="636">
        <v>1533</v>
      </c>
      <c r="H297" s="637">
        <v>20461.96541886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x14ac:dyDescent="0.25">
      <c r="A298" s="16"/>
      <c r="B298" s="638" t="s">
        <v>37</v>
      </c>
      <c r="C298" s="639">
        <v>637</v>
      </c>
      <c r="D298" s="640">
        <v>5841.0259999999998</v>
      </c>
      <c r="E298" s="636">
        <v>168</v>
      </c>
      <c r="F298" s="637">
        <v>3173.4451314299999</v>
      </c>
      <c r="G298" s="636">
        <v>805</v>
      </c>
      <c r="H298" s="637">
        <v>9014.4711314300002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x14ac:dyDescent="0.25">
      <c r="A299" s="16"/>
      <c r="B299" s="638" t="s">
        <v>38</v>
      </c>
      <c r="C299" s="639">
        <v>641</v>
      </c>
      <c r="D299" s="640">
        <v>5913.6279999999997</v>
      </c>
      <c r="E299" s="636">
        <v>165</v>
      </c>
      <c r="F299" s="637">
        <v>2976.5760231100003</v>
      </c>
      <c r="G299" s="636">
        <v>806</v>
      </c>
      <c r="H299" s="637">
        <v>8890.20402311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hidden="1" x14ac:dyDescent="0.25">
      <c r="A300" s="16"/>
      <c r="B300" s="638" t="s">
        <v>39</v>
      </c>
      <c r="C300" s="639">
        <v>0</v>
      </c>
      <c r="D300" s="640">
        <v>0</v>
      </c>
      <c r="E300" s="636">
        <v>0</v>
      </c>
      <c r="F300" s="637">
        <v>0</v>
      </c>
      <c r="G300" s="636">
        <v>0</v>
      </c>
      <c r="H300" s="637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hidden="1" x14ac:dyDescent="0.25">
      <c r="A301" s="16"/>
      <c r="B301" s="638" t="s">
        <v>40</v>
      </c>
      <c r="C301" s="639">
        <v>0</v>
      </c>
      <c r="D301" s="640">
        <v>0</v>
      </c>
      <c r="E301" s="636">
        <v>0</v>
      </c>
      <c r="F301" s="637">
        <v>0</v>
      </c>
      <c r="G301" s="636">
        <v>0</v>
      </c>
      <c r="H301" s="637">
        <v>0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hidden="1" x14ac:dyDescent="0.25">
      <c r="A302" s="16"/>
      <c r="B302" s="638" t="s">
        <v>60</v>
      </c>
      <c r="C302" s="639">
        <v>0</v>
      </c>
      <c r="D302" s="640">
        <v>0</v>
      </c>
      <c r="E302" s="636">
        <v>0</v>
      </c>
      <c r="F302" s="637">
        <v>0</v>
      </c>
      <c r="G302" s="636">
        <v>0</v>
      </c>
      <c r="H302" s="637">
        <v>0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41" t="s">
        <v>6</v>
      </c>
      <c r="C303" s="642">
        <f>SUM(C291:C302)</f>
        <v>5125</v>
      </c>
      <c r="D303" s="643">
        <f>SUM(D291:D302)</f>
        <v>47310.542999999991</v>
      </c>
      <c r="E303" s="642">
        <f>SUM(E291:E302)</f>
        <v>1326</v>
      </c>
      <c r="F303" s="643">
        <f>SUM(F291:F302)</f>
        <v>27860.248209590001</v>
      </c>
      <c r="G303" s="642">
        <f t="shared" ref="G303:H303" si="13">SUM(G291:G302)</f>
        <v>6451</v>
      </c>
      <c r="H303" s="643">
        <f t="shared" si="13"/>
        <v>75170.791209589996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19" customHeight="1" x14ac:dyDescent="0.25">
      <c r="A304" s="16"/>
      <c r="B304" s="769" t="s">
        <v>542</v>
      </c>
      <c r="C304" s="769"/>
      <c r="D304" s="769"/>
      <c r="E304" s="769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hidden="1" customHeight="1" x14ac:dyDescent="0.25">
      <c r="A305" s="16"/>
      <c r="B305" s="769"/>
      <c r="C305" s="769"/>
      <c r="D305" s="769"/>
      <c r="E305" s="769"/>
      <c r="J305" s="3"/>
      <c r="W305" s="198"/>
      <c r="Z305" s="178"/>
      <c r="AB305" s="23"/>
      <c r="AC305" s="17"/>
    </row>
    <row r="306" spans="1:40" ht="1.5" customHeight="1" x14ac:dyDescent="0.25">
      <c r="A306" s="16"/>
      <c r="B306" s="769"/>
      <c r="C306" s="769"/>
      <c r="D306" s="769"/>
      <c r="E306" s="769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61"/>
      <c r="C307" s="441"/>
      <c r="D307" s="441"/>
      <c r="E307" s="461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61"/>
      <c r="C308" s="461"/>
      <c r="D308" s="461"/>
      <c r="E308" s="461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61"/>
      <c r="C309" s="461"/>
      <c r="D309" s="461"/>
      <c r="E309" s="461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61"/>
      <c r="C310" s="441"/>
      <c r="D310" s="441"/>
      <c r="E310" s="461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42"/>
      <c r="C311" s="443"/>
      <c r="D311" s="443"/>
      <c r="E311" s="444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03" t="s">
        <v>181</v>
      </c>
      <c r="C312" s="703"/>
      <c r="D312" s="480"/>
      <c r="E312" s="445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65" t="s">
        <v>28</v>
      </c>
      <c r="C314" s="411" t="s">
        <v>3</v>
      </c>
      <c r="D314" s="463" t="s">
        <v>104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60" t="s">
        <v>59</v>
      </c>
      <c r="C315" s="410">
        <v>0</v>
      </c>
      <c r="D315" s="414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60" t="s">
        <v>32</v>
      </c>
      <c r="C316" s="410">
        <v>25</v>
      </c>
      <c r="D316" s="414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60" t="s">
        <v>33</v>
      </c>
      <c r="C317" s="410">
        <v>19</v>
      </c>
      <c r="D317" s="414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60" t="s">
        <v>34</v>
      </c>
      <c r="C318" s="410">
        <v>26</v>
      </c>
      <c r="D318" s="414">
        <v>233061000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60" t="s">
        <v>35</v>
      </c>
      <c r="C319" s="410">
        <v>49</v>
      </c>
      <c r="D319" s="414">
        <v>438612000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60" t="s">
        <v>31</v>
      </c>
      <c r="C320" s="410">
        <v>72</v>
      </c>
      <c r="D320" s="414">
        <v>774658407.07000005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x14ac:dyDescent="0.25">
      <c r="A321" s="16"/>
      <c r="B321" s="460" t="s">
        <v>36</v>
      </c>
      <c r="C321" s="410">
        <v>64</v>
      </c>
      <c r="D321" s="414">
        <v>568279000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x14ac:dyDescent="0.25">
      <c r="A322" s="16"/>
      <c r="B322" s="460" t="s">
        <v>37</v>
      </c>
      <c r="C322" s="410">
        <v>41</v>
      </c>
      <c r="D322" s="414">
        <v>372042429.98000002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x14ac:dyDescent="0.25">
      <c r="A323" s="16"/>
      <c r="B323" s="460" t="s">
        <v>38</v>
      </c>
      <c r="C323" s="410">
        <v>111</v>
      </c>
      <c r="D323" s="414">
        <v>1652334118.27</v>
      </c>
      <c r="E323" s="330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41"/>
      <c r="AK323" s="342"/>
      <c r="AL323" s="21"/>
      <c r="AM323" s="25"/>
    </row>
    <row r="324" spans="1:39" hidden="1" x14ac:dyDescent="0.25">
      <c r="A324" s="16"/>
      <c r="B324" s="460" t="s">
        <v>39</v>
      </c>
      <c r="C324" s="410">
        <v>0</v>
      </c>
      <c r="D324" s="414">
        <v>0</v>
      </c>
      <c r="E324" s="330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hidden="1" x14ac:dyDescent="0.25">
      <c r="A325" s="16"/>
      <c r="B325" s="460" t="s">
        <v>40</v>
      </c>
      <c r="C325" s="410">
        <v>0</v>
      </c>
      <c r="D325" s="414">
        <v>0</v>
      </c>
      <c r="E325" s="330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hidden="1" x14ac:dyDescent="0.25">
      <c r="A326" s="16"/>
      <c r="B326" s="460" t="s">
        <v>60</v>
      </c>
      <c r="C326" s="410">
        <v>0</v>
      </c>
      <c r="D326" s="414">
        <v>0</v>
      </c>
      <c r="E326" s="330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6"/>
      <c r="D327" s="414"/>
      <c r="E327" s="330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9" t="s">
        <v>6</v>
      </c>
      <c r="C328" s="462">
        <f>SUM(C315:C327)</f>
        <v>407</v>
      </c>
      <c r="D328" s="474">
        <f>SUM(D315:D327)</f>
        <v>4436200955.3199997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578" t="s">
        <v>299</v>
      </c>
      <c r="C329" s="428"/>
      <c r="D329" s="582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65" customHeight="1" x14ac:dyDescent="0.25">
      <c r="A330" s="16"/>
      <c r="B330" s="335" t="s">
        <v>101</v>
      </c>
      <c r="C330" s="578"/>
      <c r="D330" s="578"/>
      <c r="E330" s="578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9" customHeight="1" x14ac:dyDescent="0.25">
      <c r="A331" s="16"/>
      <c r="B331" s="578"/>
      <c r="C331" s="578"/>
      <c r="D331" s="578"/>
      <c r="E331" s="578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3" hidden="1" customHeight="1" x14ac:dyDescent="0.25">
      <c r="B332" s="578"/>
      <c r="C332" s="578"/>
      <c r="D332" s="578"/>
      <c r="E332" s="578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8"/>
      <c r="C333" s="478"/>
      <c r="D333" s="478"/>
      <c r="E333" s="478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8"/>
      <c r="C334" s="478"/>
      <c r="D334" s="478"/>
      <c r="E334" s="605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8"/>
      <c r="C335" s="478"/>
      <c r="D335" s="478"/>
      <c r="E335" s="478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8"/>
      <c r="C336" s="478"/>
      <c r="D336" s="478"/>
      <c r="E336" s="478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03" t="s">
        <v>198</v>
      </c>
      <c r="C337" s="703"/>
      <c r="D337" s="703"/>
      <c r="E337" s="703"/>
      <c r="F337" s="26"/>
      <c r="G337" s="91"/>
      <c r="M337" s="327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7"/>
      <c r="C338" s="428"/>
      <c r="D338" s="428"/>
      <c r="M338" s="327"/>
      <c r="Q338" s="737"/>
      <c r="R338" s="97"/>
      <c r="S338" s="97"/>
      <c r="T338" s="97"/>
      <c r="U338" s="97"/>
      <c r="V338" s="97"/>
      <c r="W338" s="198"/>
      <c r="X338" s="738"/>
      <c r="Y338" s="738"/>
      <c r="AB338" s="28"/>
    </row>
    <row r="339" spans="1:28" ht="15.75" customHeight="1" x14ac:dyDescent="0.25">
      <c r="A339" s="16"/>
      <c r="C339" s="740" t="s">
        <v>595</v>
      </c>
      <c r="D339" s="741"/>
      <c r="E339" s="741"/>
      <c r="F339" s="741"/>
      <c r="G339" s="741"/>
      <c r="H339" s="742"/>
      <c r="J339" s="2"/>
      <c r="K339" s="722" t="s">
        <v>598</v>
      </c>
      <c r="L339" s="723"/>
      <c r="M339" s="723"/>
      <c r="N339" s="724"/>
      <c r="O339" s="105"/>
      <c r="Q339" s="737"/>
      <c r="R339" s="97"/>
      <c r="S339" s="97"/>
      <c r="T339" s="97"/>
      <c r="U339" s="97"/>
      <c r="V339" s="97"/>
      <c r="W339" s="255"/>
      <c r="X339" s="256"/>
      <c r="Y339" s="256"/>
      <c r="AB339" s="72"/>
    </row>
    <row r="340" spans="1:28" s="30" customFormat="1" ht="29.5" customHeight="1" x14ac:dyDescent="0.25">
      <c r="A340" s="41"/>
      <c r="B340" s="330"/>
      <c r="C340" s="733" t="s">
        <v>596</v>
      </c>
      <c r="D340" s="734"/>
      <c r="E340" s="734"/>
      <c r="F340" s="715" t="s">
        <v>597</v>
      </c>
      <c r="G340" s="716"/>
      <c r="H340" s="717"/>
      <c r="I340" s="20"/>
      <c r="J340" s="330"/>
      <c r="K340" s="715" t="s">
        <v>599</v>
      </c>
      <c r="L340" s="717"/>
      <c r="M340" s="715" t="s">
        <v>600</v>
      </c>
      <c r="N340" s="717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51" t="s">
        <v>42</v>
      </c>
      <c r="C341" s="651" t="s">
        <v>264</v>
      </c>
      <c r="D341" s="651" t="s">
        <v>43</v>
      </c>
      <c r="E341" s="652" t="s">
        <v>263</v>
      </c>
      <c r="F341" s="648" t="s">
        <v>30</v>
      </c>
      <c r="G341" s="648" t="s">
        <v>43</v>
      </c>
      <c r="H341" s="664" t="s">
        <v>263</v>
      </c>
      <c r="J341" s="409" t="s">
        <v>42</v>
      </c>
      <c r="K341" s="409" t="s">
        <v>183</v>
      </c>
      <c r="L341" s="409" t="s">
        <v>43</v>
      </c>
      <c r="M341" s="409" t="s">
        <v>30</v>
      </c>
      <c r="N341" s="587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86" t="s">
        <v>44</v>
      </c>
      <c r="C342" s="669">
        <v>2064</v>
      </c>
      <c r="D342" s="670">
        <v>20521872077.380001</v>
      </c>
      <c r="E342" s="671">
        <f>C342/$C$366</f>
        <v>0.31995039528755231</v>
      </c>
      <c r="F342" s="669">
        <v>1908</v>
      </c>
      <c r="G342" s="670">
        <v>18750027881.82</v>
      </c>
      <c r="H342" s="671">
        <f>F342/$F$366</f>
        <v>0.28375966686496135</v>
      </c>
      <c r="J342" s="687" t="s">
        <v>79</v>
      </c>
      <c r="K342" s="541">
        <v>1744</v>
      </c>
      <c r="L342" s="647">
        <v>17987.773431770001</v>
      </c>
      <c r="M342" s="541">
        <v>1808</v>
      </c>
      <c r="N342" s="589">
        <v>22534.950404770003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86" t="s">
        <v>45</v>
      </c>
      <c r="C343" s="669">
        <v>1814</v>
      </c>
      <c r="D343" s="670">
        <v>26160674283.470001</v>
      </c>
      <c r="E343" s="671">
        <f t="shared" ref="E343:E365" si="14">C343/$C$366</f>
        <v>0.28119671368780036</v>
      </c>
      <c r="F343" s="669">
        <v>2019</v>
      </c>
      <c r="G343" s="670">
        <v>29476766816.740002</v>
      </c>
      <c r="H343" s="671">
        <f t="shared" ref="H343:H365" si="15">F343/$F$366</f>
        <v>0.3002676977989292</v>
      </c>
      <c r="J343" s="687" t="s">
        <v>119</v>
      </c>
      <c r="K343" s="541">
        <v>1074</v>
      </c>
      <c r="L343" s="588">
        <v>12332.13301698</v>
      </c>
      <c r="M343" s="541">
        <v>1231</v>
      </c>
      <c r="N343" s="589">
        <v>14660.536576529999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86" t="s">
        <v>46</v>
      </c>
      <c r="C344" s="669">
        <v>39</v>
      </c>
      <c r="D344" s="670">
        <v>583550932.48000002</v>
      </c>
      <c r="E344" s="671">
        <f t="shared" si="14"/>
        <v>6.0455743295613085E-3</v>
      </c>
      <c r="F344" s="669">
        <v>48</v>
      </c>
      <c r="G344" s="670">
        <v>658299646.79999995</v>
      </c>
      <c r="H344" s="671">
        <f t="shared" si="15"/>
        <v>7.138607971445568E-3</v>
      </c>
      <c r="J344" s="687" t="s">
        <v>120</v>
      </c>
      <c r="K344" s="541">
        <v>46</v>
      </c>
      <c r="L344" s="588">
        <v>657.23070183000004</v>
      </c>
      <c r="M344" s="541">
        <v>82</v>
      </c>
      <c r="N344" s="589">
        <v>1068.0407832599999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86" t="s">
        <v>47</v>
      </c>
      <c r="C345" s="669">
        <v>126</v>
      </c>
      <c r="D345" s="670">
        <v>1089809951.71</v>
      </c>
      <c r="E345" s="671">
        <f t="shared" si="14"/>
        <v>1.9531855526274997E-2</v>
      </c>
      <c r="F345" s="669">
        <v>191</v>
      </c>
      <c r="G345" s="670">
        <v>2407738092.77</v>
      </c>
      <c r="H345" s="671">
        <f t="shared" si="15"/>
        <v>2.8405710886377156E-2</v>
      </c>
      <c r="J345" s="687" t="s">
        <v>530</v>
      </c>
      <c r="K345" s="541">
        <v>91</v>
      </c>
      <c r="L345" s="588">
        <v>725.98866801000008</v>
      </c>
      <c r="M345" s="541">
        <v>163</v>
      </c>
      <c r="N345" s="589">
        <v>2494.8698538399999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86" t="s">
        <v>48</v>
      </c>
      <c r="C346" s="669">
        <v>26</v>
      </c>
      <c r="D346" s="670">
        <v>208287000</v>
      </c>
      <c r="E346" s="671">
        <f t="shared" si="14"/>
        <v>4.0303828863742057E-3</v>
      </c>
      <c r="F346" s="669">
        <v>29</v>
      </c>
      <c r="G346" s="670">
        <v>234658000</v>
      </c>
      <c r="H346" s="671">
        <f t="shared" si="15"/>
        <v>4.3129089827483643E-3</v>
      </c>
      <c r="J346" s="687" t="s">
        <v>531</v>
      </c>
      <c r="K346" s="541">
        <v>15</v>
      </c>
      <c r="L346" s="588">
        <v>110.916</v>
      </c>
      <c r="M346" s="541">
        <v>24</v>
      </c>
      <c r="N346" s="589">
        <v>177.35900000000001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86" t="s">
        <v>49</v>
      </c>
      <c r="C347" s="669">
        <v>190</v>
      </c>
      <c r="D347" s="670">
        <v>1724325239.51</v>
      </c>
      <c r="E347" s="671">
        <f t="shared" si="14"/>
        <v>2.9452798015811504E-2</v>
      </c>
      <c r="F347" s="669">
        <v>176</v>
      </c>
      <c r="G347" s="670">
        <v>1571159037.9100001</v>
      </c>
      <c r="H347" s="671">
        <f t="shared" si="15"/>
        <v>2.6174895895300417E-2</v>
      </c>
      <c r="J347" s="687" t="s">
        <v>532</v>
      </c>
      <c r="K347" s="541">
        <v>189</v>
      </c>
      <c r="L347" s="588">
        <v>1496.9652344399999</v>
      </c>
      <c r="M347" s="541">
        <v>231</v>
      </c>
      <c r="N347" s="589">
        <v>1890.2163061699998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86" t="s">
        <v>100</v>
      </c>
      <c r="C348" s="669">
        <v>441</v>
      </c>
      <c r="D348" s="670">
        <v>5169197613.4899998</v>
      </c>
      <c r="E348" s="671">
        <f t="shared" si="14"/>
        <v>6.8361494341962481E-2</v>
      </c>
      <c r="F348" s="669">
        <v>439</v>
      </c>
      <c r="G348" s="670">
        <v>4677996421.5100002</v>
      </c>
      <c r="H348" s="671">
        <f t="shared" si="15"/>
        <v>6.5288518738845919E-2</v>
      </c>
      <c r="J348" s="687" t="s">
        <v>176</v>
      </c>
      <c r="K348" s="541">
        <v>433</v>
      </c>
      <c r="L348" s="588">
        <v>4454.68432751</v>
      </c>
      <c r="M348" s="541">
        <v>498</v>
      </c>
      <c r="N348" s="589">
        <v>5077.6237389200005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86" t="s">
        <v>199</v>
      </c>
      <c r="C349" s="669">
        <v>342</v>
      </c>
      <c r="D349" s="670">
        <v>4300171851.5900002</v>
      </c>
      <c r="E349" s="671">
        <f t="shared" si="14"/>
        <v>5.3015036428460706E-2</v>
      </c>
      <c r="F349" s="669">
        <v>432</v>
      </c>
      <c r="G349" s="670">
        <v>5160559544.1499996</v>
      </c>
      <c r="H349" s="671">
        <f t="shared" si="15"/>
        <v>6.4247471743010112E-2</v>
      </c>
      <c r="J349" s="687" t="s">
        <v>221</v>
      </c>
      <c r="K349" s="541">
        <v>445</v>
      </c>
      <c r="L349" s="588">
        <v>6141.5954283900001</v>
      </c>
      <c r="M349" s="541">
        <v>554</v>
      </c>
      <c r="N349" s="589">
        <v>7326.2652501100001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86" t="s">
        <v>50</v>
      </c>
      <c r="C350" s="669">
        <v>424</v>
      </c>
      <c r="D350" s="670">
        <v>5286092837.9300003</v>
      </c>
      <c r="E350" s="671">
        <f t="shared" si="14"/>
        <v>6.5726243993179348E-2</v>
      </c>
      <c r="F350" s="669">
        <v>429</v>
      </c>
      <c r="G350" s="670">
        <v>5360784624.46</v>
      </c>
      <c r="H350" s="671">
        <f t="shared" si="15"/>
        <v>6.3801308744794769E-2</v>
      </c>
      <c r="J350" s="687" t="s">
        <v>209</v>
      </c>
      <c r="K350" s="541">
        <v>342</v>
      </c>
      <c r="L350" s="588">
        <v>5329.4617208700001</v>
      </c>
      <c r="M350" s="541">
        <v>413</v>
      </c>
      <c r="N350" s="589">
        <v>6498.6651808200004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86" t="s">
        <v>200</v>
      </c>
      <c r="C351" s="669">
        <v>211</v>
      </c>
      <c r="D351" s="670">
        <v>2423862978.52</v>
      </c>
      <c r="E351" s="671">
        <f t="shared" si="14"/>
        <v>3.2708107270190669E-2</v>
      </c>
      <c r="F351" s="669">
        <v>210</v>
      </c>
      <c r="G351" s="670">
        <v>2161872984.9499998</v>
      </c>
      <c r="H351" s="671">
        <f t="shared" si="15"/>
        <v>3.1231409875074362E-2</v>
      </c>
      <c r="J351" s="687" t="s">
        <v>147</v>
      </c>
      <c r="K351" s="541">
        <v>152</v>
      </c>
      <c r="L351" s="588">
        <v>1364.7048812500002</v>
      </c>
      <c r="M351" s="541">
        <v>193</v>
      </c>
      <c r="N351" s="589">
        <v>1788.51053447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86" t="s">
        <v>201</v>
      </c>
      <c r="C352" s="669">
        <v>82</v>
      </c>
      <c r="D352" s="670">
        <v>860399127.19000006</v>
      </c>
      <c r="E352" s="671">
        <f t="shared" si="14"/>
        <v>1.2711207564718649E-2</v>
      </c>
      <c r="F352" s="669">
        <v>36</v>
      </c>
      <c r="G352" s="670">
        <v>332862028.52999997</v>
      </c>
      <c r="H352" s="671">
        <f t="shared" si="15"/>
        <v>5.353955978584176E-3</v>
      </c>
      <c r="J352" s="687" t="s">
        <v>111</v>
      </c>
      <c r="K352" s="541">
        <v>147</v>
      </c>
      <c r="L352" s="588">
        <v>1320.04251776</v>
      </c>
      <c r="M352" s="541">
        <v>124</v>
      </c>
      <c r="N352" s="589">
        <v>1095.7180000000001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86" t="s">
        <v>61</v>
      </c>
      <c r="C353" s="669">
        <v>42</v>
      </c>
      <c r="D353" s="670">
        <v>428498888.10000002</v>
      </c>
      <c r="E353" s="671">
        <f t="shared" si="14"/>
        <v>6.5106185087583325E-3</v>
      </c>
      <c r="F353" s="669">
        <v>42</v>
      </c>
      <c r="G353" s="670">
        <v>403009000</v>
      </c>
      <c r="H353" s="671">
        <f t="shared" si="15"/>
        <v>6.246281975014872E-3</v>
      </c>
      <c r="J353" s="687" t="s">
        <v>212</v>
      </c>
      <c r="K353" s="541">
        <v>28</v>
      </c>
      <c r="L353" s="588">
        <v>263.96600000000001</v>
      </c>
      <c r="M353" s="541">
        <v>49</v>
      </c>
      <c r="N353" s="589">
        <v>450.39600000000002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86" t="s">
        <v>202</v>
      </c>
      <c r="C354" s="669">
        <v>18</v>
      </c>
      <c r="D354" s="670">
        <v>162937000</v>
      </c>
      <c r="E354" s="671">
        <f t="shared" si="14"/>
        <v>2.7902650751821423E-3</v>
      </c>
      <c r="F354" s="669">
        <v>35</v>
      </c>
      <c r="G354" s="670">
        <v>303610000</v>
      </c>
      <c r="H354" s="671">
        <f t="shared" si="15"/>
        <v>5.2052349791790603E-3</v>
      </c>
      <c r="J354" s="687" t="s">
        <v>222</v>
      </c>
      <c r="K354" s="541">
        <v>9</v>
      </c>
      <c r="L354" s="588">
        <v>76.116</v>
      </c>
      <c r="M354" s="541">
        <v>20</v>
      </c>
      <c r="N354" s="589">
        <v>165.63399999999999</v>
      </c>
      <c r="O354" s="101"/>
      <c r="P354" s="400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86" t="s">
        <v>203</v>
      </c>
      <c r="C355" s="669">
        <v>152</v>
      </c>
      <c r="D355" s="670">
        <v>1511860530.48</v>
      </c>
      <c r="E355" s="671">
        <f t="shared" si="14"/>
        <v>2.3562238412649202E-2</v>
      </c>
      <c r="F355" s="669">
        <v>165</v>
      </c>
      <c r="G355" s="670">
        <v>1609922268.6700001</v>
      </c>
      <c r="H355" s="671">
        <f t="shared" si="15"/>
        <v>2.4538964901844141E-2</v>
      </c>
      <c r="J355" s="687" t="s">
        <v>223</v>
      </c>
      <c r="K355" s="541">
        <v>134</v>
      </c>
      <c r="L355" s="588">
        <v>1409.1301561800001</v>
      </c>
      <c r="M355" s="541">
        <v>215</v>
      </c>
      <c r="N355" s="589">
        <v>2155.7957108999999</v>
      </c>
      <c r="O355" s="101"/>
      <c r="P355" s="400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86" t="s">
        <v>109</v>
      </c>
      <c r="C356" s="669">
        <v>202</v>
      </c>
      <c r="D356" s="670">
        <v>1886407708.0699999</v>
      </c>
      <c r="E356" s="671">
        <f t="shared" si="14"/>
        <v>3.1312974732599599E-2</v>
      </c>
      <c r="F356" s="669">
        <v>248</v>
      </c>
      <c r="G356" s="670">
        <v>2241638708.0700002</v>
      </c>
      <c r="H356" s="671">
        <f t="shared" si="15"/>
        <v>3.6882807852468766E-2</v>
      </c>
      <c r="J356" s="687" t="s">
        <v>138</v>
      </c>
      <c r="K356" s="541">
        <v>89</v>
      </c>
      <c r="L356" s="588">
        <v>783.88497500000005</v>
      </c>
      <c r="M356" s="541">
        <v>156</v>
      </c>
      <c r="N356" s="589">
        <v>1495.19662614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86" t="s">
        <v>547</v>
      </c>
      <c r="C357" s="669">
        <v>83</v>
      </c>
      <c r="D357" s="670">
        <v>865536465.22000003</v>
      </c>
      <c r="E357" s="671">
        <f t="shared" si="14"/>
        <v>1.2866222291117656E-2</v>
      </c>
      <c r="F357" s="669">
        <v>103</v>
      </c>
      <c r="G357" s="670">
        <v>1018459924.54</v>
      </c>
      <c r="H357" s="671">
        <f t="shared" si="15"/>
        <v>1.5318262938726948E-2</v>
      </c>
      <c r="J357" s="687" t="s">
        <v>234</v>
      </c>
      <c r="K357" s="541">
        <v>113</v>
      </c>
      <c r="L357" s="589">
        <v>989.86842603000002</v>
      </c>
      <c r="M357" s="541">
        <v>121</v>
      </c>
      <c r="N357" s="589">
        <v>1057.3964260299999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86" t="s">
        <v>224</v>
      </c>
      <c r="C358" s="669">
        <v>10</v>
      </c>
      <c r="D358" s="670">
        <v>95215000</v>
      </c>
      <c r="E358" s="671">
        <f t="shared" si="14"/>
        <v>1.5501472639900791E-3</v>
      </c>
      <c r="F358" s="669">
        <v>5</v>
      </c>
      <c r="G358" s="670">
        <v>43974000</v>
      </c>
      <c r="H358" s="671">
        <f t="shared" si="15"/>
        <v>7.4360499702557997E-4</v>
      </c>
      <c r="J358" s="687" t="s">
        <v>204</v>
      </c>
      <c r="K358" s="541">
        <v>9</v>
      </c>
      <c r="L358" s="588">
        <v>72.760999999999996</v>
      </c>
      <c r="M358" s="541">
        <v>16</v>
      </c>
      <c r="N358" s="589">
        <v>132.178</v>
      </c>
      <c r="P358" s="79"/>
      <c r="Q358" s="79"/>
      <c r="R358" s="79"/>
      <c r="S358" s="79"/>
      <c r="T358" s="79"/>
      <c r="U358" s="79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86" t="s">
        <v>548</v>
      </c>
      <c r="C359" s="669">
        <v>22</v>
      </c>
      <c r="D359" s="670">
        <v>211064000</v>
      </c>
      <c r="E359" s="671">
        <f t="shared" si="14"/>
        <v>3.4103239807781738E-3</v>
      </c>
      <c r="F359" s="669">
        <v>19</v>
      </c>
      <c r="G359" s="670">
        <v>180754000</v>
      </c>
      <c r="H359" s="671">
        <f t="shared" si="15"/>
        <v>2.8256989886972042E-3</v>
      </c>
      <c r="J359" s="688" t="s">
        <v>307</v>
      </c>
      <c r="K359" s="597">
        <v>9</v>
      </c>
      <c r="L359" s="598">
        <v>79.881</v>
      </c>
      <c r="M359" s="597">
        <v>9</v>
      </c>
      <c r="N359" s="599">
        <v>88.308999999999997</v>
      </c>
      <c r="P359" s="79"/>
      <c r="Q359" s="79"/>
      <c r="R359" s="79"/>
      <c r="S359" s="79"/>
      <c r="T359" s="79"/>
      <c r="U359" s="79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86" t="s">
        <v>105</v>
      </c>
      <c r="C360" s="669">
        <v>4</v>
      </c>
      <c r="D360" s="670">
        <v>71772666.650000006</v>
      </c>
      <c r="E360" s="671">
        <f t="shared" si="14"/>
        <v>6.2005890559603159E-4</v>
      </c>
      <c r="F360" s="669">
        <v>10</v>
      </c>
      <c r="G360" s="670">
        <v>126219666.65000001</v>
      </c>
      <c r="H360" s="671">
        <f t="shared" si="15"/>
        <v>1.4872099940511599E-3</v>
      </c>
      <c r="J360" s="687" t="s">
        <v>533</v>
      </c>
      <c r="K360" s="541">
        <v>29</v>
      </c>
      <c r="L360" s="588">
        <v>252.423</v>
      </c>
      <c r="M360" s="541">
        <v>53</v>
      </c>
      <c r="N360" s="589">
        <v>465.565</v>
      </c>
      <c r="P360" s="79"/>
      <c r="Q360" s="79"/>
      <c r="R360" s="79"/>
      <c r="S360" s="79"/>
      <c r="T360" s="79"/>
      <c r="U360" s="79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86" t="s">
        <v>179</v>
      </c>
      <c r="C361" s="669">
        <v>0</v>
      </c>
      <c r="D361" s="670">
        <v>0</v>
      </c>
      <c r="E361" s="671">
        <f t="shared" si="14"/>
        <v>0</v>
      </c>
      <c r="F361" s="669">
        <v>1</v>
      </c>
      <c r="G361" s="670">
        <v>5605000</v>
      </c>
      <c r="H361" s="671">
        <f t="shared" si="15"/>
        <v>1.4872099940511601E-4</v>
      </c>
      <c r="J361" s="687" t="s">
        <v>140</v>
      </c>
      <c r="K361" s="541">
        <v>1</v>
      </c>
      <c r="L361" s="589">
        <v>7.3650000000000002</v>
      </c>
      <c r="M361" s="541">
        <v>1</v>
      </c>
      <c r="N361" s="589">
        <v>7.3650000000000002</v>
      </c>
      <c r="P361" s="79"/>
      <c r="Q361" s="79"/>
      <c r="R361" s="79"/>
      <c r="S361" s="79"/>
      <c r="T361" s="79"/>
      <c r="U361" s="79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86" t="s">
        <v>219</v>
      </c>
      <c r="C362" s="669">
        <v>0</v>
      </c>
      <c r="D362" s="670">
        <v>0</v>
      </c>
      <c r="E362" s="671">
        <f t="shared" si="14"/>
        <v>0</v>
      </c>
      <c r="F362" s="669">
        <v>0</v>
      </c>
      <c r="G362" s="670">
        <v>0</v>
      </c>
      <c r="H362" s="671">
        <f t="shared" si="15"/>
        <v>0</v>
      </c>
      <c r="J362" s="687" t="s">
        <v>194</v>
      </c>
      <c r="K362" s="541">
        <v>0</v>
      </c>
      <c r="L362" s="588">
        <v>0</v>
      </c>
      <c r="M362" s="541">
        <v>0</v>
      </c>
      <c r="N362" s="589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0"/>
    </row>
    <row r="363" spans="1:28" s="37" customFormat="1" x14ac:dyDescent="0.25">
      <c r="A363" s="35"/>
      <c r="B363" s="686" t="s">
        <v>549</v>
      </c>
      <c r="C363" s="669">
        <v>0</v>
      </c>
      <c r="D363" s="670">
        <v>0</v>
      </c>
      <c r="E363" s="671">
        <f t="shared" si="14"/>
        <v>0</v>
      </c>
      <c r="F363" s="669">
        <v>0</v>
      </c>
      <c r="G363" s="670">
        <v>0</v>
      </c>
      <c r="H363" s="671">
        <f t="shared" si="15"/>
        <v>0</v>
      </c>
      <c r="J363" s="687" t="s">
        <v>220</v>
      </c>
      <c r="K363" s="541">
        <v>0</v>
      </c>
      <c r="L363" s="588">
        <v>0</v>
      </c>
      <c r="M363" s="541">
        <v>0</v>
      </c>
      <c r="N363" s="589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0"/>
    </row>
    <row r="364" spans="1:28" s="37" customFormat="1" x14ac:dyDescent="0.25">
      <c r="A364" s="35"/>
      <c r="B364" s="686" t="s">
        <v>218</v>
      </c>
      <c r="C364" s="669">
        <v>81</v>
      </c>
      <c r="D364" s="670">
        <v>876017057.79999995</v>
      </c>
      <c r="E364" s="671">
        <f t="shared" si="14"/>
        <v>1.255619283831964E-2</v>
      </c>
      <c r="F364" s="669">
        <v>102</v>
      </c>
      <c r="G364" s="670">
        <v>1039781927.11</v>
      </c>
      <c r="H364" s="671">
        <f t="shared" si="15"/>
        <v>1.5169541939321832E-2</v>
      </c>
      <c r="J364" s="687" t="s">
        <v>306</v>
      </c>
      <c r="K364" s="541">
        <v>75</v>
      </c>
      <c r="L364" s="588">
        <v>771.37133984000002</v>
      </c>
      <c r="M364" s="541">
        <v>95</v>
      </c>
      <c r="N364" s="589">
        <v>966.42204027000002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0"/>
    </row>
    <row r="365" spans="1:28" s="37" customFormat="1" x14ac:dyDescent="0.25">
      <c r="A365" s="35"/>
      <c r="B365" s="686" t="s">
        <v>255</v>
      </c>
      <c r="C365" s="669">
        <v>78</v>
      </c>
      <c r="D365" s="670">
        <v>733238000</v>
      </c>
      <c r="E365" s="671">
        <f t="shared" si="14"/>
        <v>1.2091148659122617E-2</v>
      </c>
      <c r="F365" s="669">
        <v>77</v>
      </c>
      <c r="G365" s="670">
        <v>684265000</v>
      </c>
      <c r="H365" s="671">
        <f t="shared" si="15"/>
        <v>1.1451516954193932E-2</v>
      </c>
      <c r="J365" s="687" t="s">
        <v>195</v>
      </c>
      <c r="K365" s="541">
        <v>44</v>
      </c>
      <c r="L365" s="589">
        <v>372.74799999999999</v>
      </c>
      <c r="M365" s="541">
        <v>78</v>
      </c>
      <c r="N365" s="589">
        <v>655.47900000000004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0"/>
    </row>
    <row r="366" spans="1:28" s="37" customFormat="1" ht="25" customHeight="1" x14ac:dyDescent="0.25">
      <c r="A366" s="35"/>
      <c r="B366" s="672" t="s">
        <v>51</v>
      </c>
      <c r="C366" s="673">
        <f t="shared" ref="C366:H366" si="16">SUM(C342:C365)</f>
        <v>6451</v>
      </c>
      <c r="D366" s="674">
        <f t="shared" si="16"/>
        <v>75170791209.590012</v>
      </c>
      <c r="E366" s="675">
        <f t="shared" si="16"/>
        <v>1</v>
      </c>
      <c r="F366" s="673">
        <f t="shared" si="16"/>
        <v>6724</v>
      </c>
      <c r="G366" s="674">
        <f t="shared" si="16"/>
        <v>78449964574.679993</v>
      </c>
      <c r="H366" s="675">
        <f t="shared" si="16"/>
        <v>0.99999999999999978</v>
      </c>
      <c r="J366" s="542" t="s">
        <v>51</v>
      </c>
      <c r="K366" s="543">
        <f>SUM(K342:K365)</f>
        <v>5218</v>
      </c>
      <c r="L366" s="524">
        <f>SUM(L342:L365)</f>
        <v>57001.010825859994</v>
      </c>
      <c r="M366" s="543">
        <f>SUM(M342:M365)</f>
        <v>6134</v>
      </c>
      <c r="N366" s="524">
        <f>SUM(N342:N365)</f>
        <v>72252.492432230007</v>
      </c>
      <c r="P366" s="79"/>
      <c r="Q366" s="79"/>
      <c r="R366" s="79"/>
      <c r="S366" s="79"/>
      <c r="T366" s="79"/>
      <c r="U366" s="79"/>
      <c r="V366" s="265"/>
      <c r="W366" s="263"/>
      <c r="X366" s="265"/>
      <c r="Y366" s="159"/>
      <c r="Z366" s="263"/>
    </row>
    <row r="367" spans="1:28" ht="18.75" customHeight="1" x14ac:dyDescent="0.25">
      <c r="A367" s="16"/>
      <c r="B367" s="335" t="s">
        <v>108</v>
      </c>
      <c r="C367" s="538"/>
      <c r="D367" s="538"/>
      <c r="E367" s="538"/>
      <c r="F367" s="81"/>
      <c r="G367" s="81"/>
      <c r="H367" s="20"/>
      <c r="K367" s="71"/>
      <c r="L367" s="71"/>
      <c r="N367" s="71"/>
      <c r="Q367" s="49"/>
      <c r="R367" s="49"/>
      <c r="S367" s="49"/>
      <c r="T367" s="49"/>
      <c r="U367" s="49"/>
      <c r="V367" s="49"/>
      <c r="W367" s="226"/>
      <c r="X367" s="259"/>
      <c r="Y367" s="261"/>
      <c r="AA367" s="259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26"/>
      <c r="X368" s="259"/>
      <c r="Y368" s="259"/>
      <c r="AA368" s="259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26"/>
      <c r="Y369" s="199"/>
      <c r="AA369" s="259"/>
    </row>
    <row r="370" spans="1:27" x14ac:dyDescent="0.25">
      <c r="A370" s="16"/>
      <c r="B370" s="480"/>
      <c r="C370" s="538"/>
      <c r="D370" s="538"/>
      <c r="E370" s="538"/>
      <c r="F370" s="81"/>
      <c r="G370" s="81"/>
      <c r="H370" s="20"/>
      <c r="Q370" s="21"/>
      <c r="R370" s="21"/>
      <c r="S370" s="21"/>
      <c r="T370" s="21"/>
      <c r="U370" s="21"/>
      <c r="V370" s="21"/>
      <c r="W370" s="261"/>
      <c r="X370" s="200"/>
      <c r="Y370" s="199"/>
      <c r="AA370" s="200"/>
    </row>
    <row r="371" spans="1:27" x14ac:dyDescent="0.25">
      <c r="A371" s="16"/>
      <c r="B371" s="480"/>
      <c r="C371" s="428"/>
      <c r="D371" s="428"/>
      <c r="E371" s="480"/>
      <c r="F371" s="15"/>
      <c r="G371" s="82"/>
      <c r="H371" s="20"/>
      <c r="O371" s="71"/>
      <c r="Q371" s="21"/>
      <c r="R371" s="21"/>
      <c r="S371" s="21"/>
      <c r="T371" s="21"/>
      <c r="U371" s="21"/>
      <c r="V371" s="21"/>
      <c r="W371" s="163"/>
      <c r="X371" s="200"/>
      <c r="Y371" s="199"/>
      <c r="AA371" s="267"/>
    </row>
    <row r="372" spans="1:27" x14ac:dyDescent="0.25">
      <c r="A372" s="16"/>
      <c r="B372" s="480"/>
      <c r="C372" s="428"/>
      <c r="D372" s="428"/>
      <c r="E372" s="480"/>
      <c r="F372" s="15"/>
      <c r="G372" s="83"/>
      <c r="I372" s="15"/>
      <c r="J372" s="84"/>
      <c r="N372" s="22"/>
      <c r="O372" s="22"/>
      <c r="P372" s="4"/>
      <c r="Q372" s="21"/>
      <c r="R372" s="21"/>
      <c r="S372" s="21"/>
      <c r="T372" s="21"/>
      <c r="U372" s="21"/>
      <c r="V372" s="21"/>
      <c r="W372" s="163"/>
      <c r="X372" s="200"/>
      <c r="Y372" s="199"/>
      <c r="AA372" s="225"/>
    </row>
    <row r="373" spans="1:27" x14ac:dyDescent="0.25">
      <c r="A373" s="16"/>
      <c r="B373" s="480"/>
      <c r="C373" s="428"/>
      <c r="D373" s="428"/>
      <c r="E373" s="480"/>
      <c r="F373" s="15"/>
      <c r="G373" s="83"/>
      <c r="I373" s="15"/>
      <c r="J373" s="84"/>
      <c r="L373" s="49"/>
      <c r="M373" s="24"/>
      <c r="N373" s="67"/>
      <c r="O373" s="67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</row>
    <row r="374" spans="1:27" x14ac:dyDescent="0.25">
      <c r="A374" s="16"/>
      <c r="B374" s="480"/>
      <c r="C374" s="428"/>
      <c r="D374" s="428"/>
      <c r="E374" s="480"/>
      <c r="F374" s="15"/>
      <c r="G374" s="83"/>
      <c r="I374" s="15"/>
      <c r="L374" s="17"/>
      <c r="M374" s="24"/>
      <c r="N374" s="67"/>
      <c r="O374" s="67"/>
      <c r="P374" s="4"/>
      <c r="Q374" s="21"/>
      <c r="R374" s="21"/>
      <c r="S374" s="21"/>
      <c r="T374" s="21"/>
      <c r="U374" s="21"/>
      <c r="V374" s="21"/>
      <c r="W374" s="268"/>
      <c r="X374" s="200"/>
      <c r="Y374" s="199"/>
    </row>
    <row r="375" spans="1:27" ht="12.75" customHeight="1" x14ac:dyDescent="0.25">
      <c r="A375" s="16"/>
      <c r="B375" s="480"/>
      <c r="C375" s="428"/>
      <c r="D375" s="428"/>
      <c r="E375" s="480"/>
      <c r="F375" s="15"/>
      <c r="G375" s="83"/>
      <c r="I375" s="15"/>
      <c r="L375" s="17"/>
      <c r="M375" s="24"/>
      <c r="N375" s="67"/>
      <c r="O375" s="67"/>
      <c r="P375" s="4"/>
      <c r="Q375" s="21"/>
      <c r="R375" s="21"/>
      <c r="S375" s="21"/>
      <c r="T375" s="21"/>
      <c r="U375" s="21"/>
      <c r="V375" s="21"/>
      <c r="W375" s="269"/>
      <c r="X375" s="200"/>
      <c r="Y375" s="199"/>
    </row>
    <row r="376" spans="1:27" ht="12.75" customHeight="1" x14ac:dyDescent="0.25">
      <c r="A376" s="16"/>
      <c r="B376" s="527"/>
      <c r="C376" s="428"/>
      <c r="D376" s="428"/>
      <c r="F376" s="85"/>
      <c r="G376" s="86"/>
      <c r="L376" s="17"/>
      <c r="M376" s="24"/>
      <c r="N376" s="67"/>
      <c r="O376" s="67"/>
      <c r="P376" s="4"/>
      <c r="Q376" s="21"/>
      <c r="R376" s="21"/>
      <c r="S376" s="21"/>
      <c r="T376" s="21"/>
      <c r="U376" s="21"/>
      <c r="V376" s="21"/>
      <c r="W376" s="198"/>
      <c r="X376" s="200"/>
      <c r="Y376" s="199"/>
    </row>
    <row r="377" spans="1:27" ht="15" customHeight="1" x14ac:dyDescent="0.25">
      <c r="A377" s="16"/>
      <c r="L377" s="17"/>
      <c r="M377" s="24"/>
      <c r="N377" s="67"/>
      <c r="O377" s="67"/>
      <c r="P377" s="4"/>
      <c r="Q377" s="21"/>
      <c r="R377" s="21"/>
      <c r="S377" s="21"/>
      <c r="T377" s="21"/>
      <c r="U377" s="21"/>
      <c r="V377" s="21"/>
      <c r="W377" s="198"/>
      <c r="X377" s="200"/>
      <c r="Y377" s="270"/>
    </row>
    <row r="378" spans="1:27" ht="15" customHeight="1" x14ac:dyDescent="0.25">
      <c r="A378" s="16"/>
      <c r="L378" s="17"/>
      <c r="M378" s="24"/>
      <c r="N378" s="67"/>
      <c r="O378" s="67"/>
      <c r="P378" s="4"/>
      <c r="Q378" s="21"/>
      <c r="R378" s="21"/>
      <c r="S378" s="21"/>
      <c r="T378" s="21"/>
      <c r="U378" s="21"/>
      <c r="V378" s="21"/>
      <c r="W378" s="198"/>
      <c r="X378" s="267"/>
      <c r="Y378" s="271"/>
    </row>
    <row r="379" spans="1:27" ht="14.25" customHeight="1" x14ac:dyDescent="0.25">
      <c r="A379" s="16"/>
      <c r="L379" s="17"/>
      <c r="M379" s="24"/>
      <c r="N379" s="67"/>
      <c r="O379" s="67"/>
      <c r="Q379" s="21"/>
      <c r="R379" s="21"/>
      <c r="S379" s="21"/>
      <c r="T379" s="21"/>
      <c r="U379" s="21"/>
      <c r="V379" s="21"/>
      <c r="W379" s="198"/>
      <c r="X379" s="267"/>
    </row>
    <row r="380" spans="1:27" ht="12.75" customHeight="1" x14ac:dyDescent="0.25">
      <c r="A380" s="16"/>
      <c r="L380" s="17"/>
      <c r="M380" s="24"/>
      <c r="N380" s="67"/>
      <c r="O380" s="67"/>
      <c r="Q380" s="24"/>
      <c r="R380" s="24"/>
      <c r="S380" s="24"/>
      <c r="T380" s="24"/>
      <c r="U380" s="24"/>
      <c r="V380" s="24"/>
      <c r="W380" s="198"/>
    </row>
    <row r="381" spans="1:27" x14ac:dyDescent="0.25">
      <c r="A381" s="16"/>
      <c r="L381" s="17"/>
      <c r="M381" s="24"/>
      <c r="N381" s="67"/>
      <c r="O381" s="67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7"/>
      <c r="O382" s="67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7"/>
      <c r="O383" s="67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7"/>
      <c r="O384" s="67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7"/>
      <c r="O385" s="67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198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ht="26.25" customHeight="1" x14ac:dyDescent="0.25">
      <c r="A420" s="703" t="s">
        <v>208</v>
      </c>
      <c r="B420" s="703"/>
      <c r="C420" s="703"/>
      <c r="D420" s="703"/>
      <c r="E420" s="703"/>
      <c r="F420" s="26"/>
      <c r="Q420" s="24"/>
      <c r="R420" s="24"/>
      <c r="S420" s="24"/>
      <c r="T420" s="24"/>
      <c r="U420" s="24"/>
      <c r="V420" s="24"/>
      <c r="W420" s="198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198"/>
    </row>
    <row r="422" spans="1:27" ht="15" customHeight="1" x14ac:dyDescent="0.35">
      <c r="A422" s="16"/>
      <c r="B422" s="733" t="s">
        <v>206</v>
      </c>
      <c r="C422" s="734"/>
      <c r="D422" s="734"/>
      <c r="E422" s="735"/>
      <c r="F422" s="113"/>
      <c r="G422" s="715" t="s">
        <v>206</v>
      </c>
      <c r="H422" s="716"/>
      <c r="I422" s="716"/>
      <c r="J422" s="717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16"/>
      <c r="B423" s="733" t="s">
        <v>601</v>
      </c>
      <c r="C423" s="734"/>
      <c r="D423" s="734"/>
      <c r="E423" s="735"/>
      <c r="F423" s="113"/>
      <c r="G423" s="715" t="s">
        <v>602</v>
      </c>
      <c r="H423" s="716"/>
      <c r="I423" s="716"/>
      <c r="J423" s="717"/>
      <c r="K423" s="23"/>
      <c r="Q423" s="24"/>
      <c r="R423" s="24"/>
      <c r="S423" s="24"/>
      <c r="T423" s="24"/>
      <c r="U423" s="24"/>
      <c r="V423" s="24"/>
      <c r="W423" s="198"/>
    </row>
    <row r="424" spans="1:27" x14ac:dyDescent="0.35">
      <c r="A424" s="16"/>
      <c r="B424" s="730" t="s">
        <v>42</v>
      </c>
      <c r="C424" s="730" t="s">
        <v>52</v>
      </c>
      <c r="D424" s="727" t="s">
        <v>178</v>
      </c>
      <c r="E424" s="727" t="s">
        <v>29</v>
      </c>
      <c r="F424" s="113"/>
      <c r="G424" s="725" t="s">
        <v>42</v>
      </c>
      <c r="H424" s="725" t="s">
        <v>52</v>
      </c>
      <c r="I424" s="725" t="s">
        <v>178</v>
      </c>
      <c r="J424" s="725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198"/>
      <c r="W424" s="163"/>
      <c r="AA424" s="20"/>
    </row>
    <row r="425" spans="1:27" ht="6" customHeight="1" x14ac:dyDescent="0.35">
      <c r="A425" s="16"/>
      <c r="B425" s="728"/>
      <c r="C425" s="739"/>
      <c r="D425" s="739"/>
      <c r="E425" s="739"/>
      <c r="F425" s="113"/>
      <c r="G425" s="726"/>
      <c r="H425" s="726"/>
      <c r="I425" s="726"/>
      <c r="J425" s="726"/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x14ac:dyDescent="0.35">
      <c r="A426" s="16"/>
      <c r="B426" s="677" t="s">
        <v>79</v>
      </c>
      <c r="C426" s="544">
        <v>1923</v>
      </c>
      <c r="D426" s="544">
        <v>141</v>
      </c>
      <c r="E426" s="544">
        <f>C426+D426</f>
        <v>2064</v>
      </c>
      <c r="F426" s="113"/>
      <c r="G426" s="678" t="s">
        <v>79</v>
      </c>
      <c r="H426" s="544">
        <v>1556</v>
      </c>
      <c r="I426" s="544">
        <v>188</v>
      </c>
      <c r="J426" s="544">
        <f>H426+I426</f>
        <v>1744</v>
      </c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77" t="s">
        <v>119</v>
      </c>
      <c r="C427" s="544">
        <v>1140</v>
      </c>
      <c r="D427" s="544">
        <v>674</v>
      </c>
      <c r="E427" s="544">
        <f t="shared" ref="E427:E449" si="17">C427+D427</f>
        <v>1814</v>
      </c>
      <c r="F427" s="113"/>
      <c r="G427" s="678" t="s">
        <v>119</v>
      </c>
      <c r="H427" s="544">
        <v>877</v>
      </c>
      <c r="I427" s="544">
        <v>197</v>
      </c>
      <c r="J427" s="544">
        <f t="shared" ref="J427:J449" si="18">H427+I427</f>
        <v>1074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77" t="s">
        <v>120</v>
      </c>
      <c r="C428" s="544">
        <v>8</v>
      </c>
      <c r="D428" s="544">
        <v>31</v>
      </c>
      <c r="E428" s="544">
        <f t="shared" si="17"/>
        <v>39</v>
      </c>
      <c r="F428" s="113"/>
      <c r="G428" s="678" t="s">
        <v>120</v>
      </c>
      <c r="H428" s="544">
        <v>19</v>
      </c>
      <c r="I428" s="544">
        <v>27</v>
      </c>
      <c r="J428" s="544">
        <f t="shared" si="18"/>
        <v>46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77" t="s">
        <v>530</v>
      </c>
      <c r="C429" s="544">
        <v>117</v>
      </c>
      <c r="D429" s="544">
        <v>9</v>
      </c>
      <c r="E429" s="544">
        <f t="shared" si="17"/>
        <v>126</v>
      </c>
      <c r="F429" s="113"/>
      <c r="G429" s="678" t="s">
        <v>530</v>
      </c>
      <c r="H429" s="544">
        <v>88</v>
      </c>
      <c r="I429" s="544">
        <v>3</v>
      </c>
      <c r="J429" s="544">
        <f t="shared" si="18"/>
        <v>91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77" t="s">
        <v>531</v>
      </c>
      <c r="C430" s="544">
        <v>26</v>
      </c>
      <c r="D430" s="544">
        <v>0</v>
      </c>
      <c r="E430" s="544">
        <f t="shared" si="17"/>
        <v>26</v>
      </c>
      <c r="F430" s="113"/>
      <c r="G430" s="678" t="s">
        <v>531</v>
      </c>
      <c r="H430" s="544">
        <v>15</v>
      </c>
      <c r="I430" s="544">
        <v>0</v>
      </c>
      <c r="J430" s="544">
        <f t="shared" si="18"/>
        <v>15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77" t="s">
        <v>532</v>
      </c>
      <c r="C431" s="544">
        <v>179</v>
      </c>
      <c r="D431" s="544">
        <v>11</v>
      </c>
      <c r="E431" s="544">
        <f t="shared" si="17"/>
        <v>190</v>
      </c>
      <c r="F431" s="113"/>
      <c r="G431" s="678" t="s">
        <v>532</v>
      </c>
      <c r="H431" s="544">
        <v>185</v>
      </c>
      <c r="I431" s="544">
        <v>4</v>
      </c>
      <c r="J431" s="544">
        <f t="shared" si="18"/>
        <v>189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77" t="s">
        <v>176</v>
      </c>
      <c r="C432" s="544">
        <v>321</v>
      </c>
      <c r="D432" s="544">
        <v>120</v>
      </c>
      <c r="E432" s="544">
        <f t="shared" si="17"/>
        <v>441</v>
      </c>
      <c r="F432" s="113"/>
      <c r="G432" s="678" t="s">
        <v>176</v>
      </c>
      <c r="H432" s="544">
        <v>318</v>
      </c>
      <c r="I432" s="544">
        <v>115</v>
      </c>
      <c r="J432" s="544">
        <f t="shared" si="18"/>
        <v>433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77" t="s">
        <v>221</v>
      </c>
      <c r="C433" s="544">
        <v>261</v>
      </c>
      <c r="D433" s="544">
        <v>81</v>
      </c>
      <c r="E433" s="544">
        <f t="shared" si="17"/>
        <v>342</v>
      </c>
      <c r="F433" s="113"/>
      <c r="G433" s="678" t="s">
        <v>221</v>
      </c>
      <c r="H433" s="544">
        <v>223</v>
      </c>
      <c r="I433" s="544">
        <v>222</v>
      </c>
      <c r="J433" s="544">
        <f t="shared" si="18"/>
        <v>445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77" t="s">
        <v>209</v>
      </c>
      <c r="C434" s="544">
        <v>278</v>
      </c>
      <c r="D434" s="544">
        <v>146</v>
      </c>
      <c r="E434" s="544">
        <f t="shared" si="17"/>
        <v>424</v>
      </c>
      <c r="F434" s="113"/>
      <c r="G434" s="678" t="s">
        <v>209</v>
      </c>
      <c r="H434" s="544">
        <v>254</v>
      </c>
      <c r="I434" s="544">
        <v>88</v>
      </c>
      <c r="J434" s="544">
        <f t="shared" si="18"/>
        <v>342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77" t="s">
        <v>147</v>
      </c>
      <c r="C435" s="544">
        <v>164</v>
      </c>
      <c r="D435" s="544">
        <v>47</v>
      </c>
      <c r="E435" s="544">
        <f t="shared" si="17"/>
        <v>211</v>
      </c>
      <c r="F435" s="113"/>
      <c r="G435" s="678" t="s">
        <v>147</v>
      </c>
      <c r="H435" s="544">
        <v>148</v>
      </c>
      <c r="I435" s="544">
        <v>4</v>
      </c>
      <c r="J435" s="544">
        <f t="shared" si="18"/>
        <v>152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77" t="s">
        <v>111</v>
      </c>
      <c r="C436" s="544">
        <v>61</v>
      </c>
      <c r="D436" s="544">
        <v>21</v>
      </c>
      <c r="E436" s="544">
        <f t="shared" si="17"/>
        <v>82</v>
      </c>
      <c r="F436" s="113"/>
      <c r="G436" s="678" t="s">
        <v>111</v>
      </c>
      <c r="H436" s="544">
        <v>146</v>
      </c>
      <c r="I436" s="544">
        <v>1</v>
      </c>
      <c r="J436" s="544">
        <f t="shared" si="18"/>
        <v>147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77" t="s">
        <v>212</v>
      </c>
      <c r="C437" s="544">
        <v>41</v>
      </c>
      <c r="D437" s="544">
        <v>1</v>
      </c>
      <c r="E437" s="544">
        <f t="shared" si="17"/>
        <v>42</v>
      </c>
      <c r="F437" s="113"/>
      <c r="G437" s="678" t="s">
        <v>212</v>
      </c>
      <c r="H437" s="544">
        <v>28</v>
      </c>
      <c r="I437" s="544">
        <v>0</v>
      </c>
      <c r="J437" s="544">
        <f t="shared" si="18"/>
        <v>28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77" t="s">
        <v>222</v>
      </c>
      <c r="C438" s="544">
        <v>18</v>
      </c>
      <c r="D438" s="544">
        <v>0</v>
      </c>
      <c r="E438" s="544">
        <f t="shared" si="17"/>
        <v>18</v>
      </c>
      <c r="F438" s="113"/>
      <c r="G438" s="678" t="s">
        <v>222</v>
      </c>
      <c r="H438" s="544">
        <v>9</v>
      </c>
      <c r="I438" s="544">
        <v>0</v>
      </c>
      <c r="J438" s="544">
        <f t="shared" si="18"/>
        <v>9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77" t="s">
        <v>223</v>
      </c>
      <c r="C439" s="544">
        <v>140</v>
      </c>
      <c r="D439" s="544">
        <v>12</v>
      </c>
      <c r="E439" s="544">
        <f t="shared" si="17"/>
        <v>152</v>
      </c>
      <c r="F439" s="113"/>
      <c r="G439" s="678" t="s">
        <v>223</v>
      </c>
      <c r="H439" s="544">
        <v>111</v>
      </c>
      <c r="I439" s="544">
        <v>23</v>
      </c>
      <c r="J439" s="544">
        <f t="shared" si="18"/>
        <v>134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77" t="s">
        <v>138</v>
      </c>
      <c r="C440" s="544">
        <v>200</v>
      </c>
      <c r="D440" s="544">
        <v>2</v>
      </c>
      <c r="E440" s="544">
        <f t="shared" si="17"/>
        <v>202</v>
      </c>
      <c r="F440" s="113"/>
      <c r="G440" s="678" t="s">
        <v>138</v>
      </c>
      <c r="H440" s="544">
        <v>88</v>
      </c>
      <c r="I440" s="544">
        <v>1</v>
      </c>
      <c r="J440" s="544">
        <f t="shared" si="18"/>
        <v>89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77" t="s">
        <v>234</v>
      </c>
      <c r="C441" s="544">
        <v>72</v>
      </c>
      <c r="D441" s="544">
        <v>11</v>
      </c>
      <c r="E441" s="544">
        <f t="shared" si="17"/>
        <v>83</v>
      </c>
      <c r="F441" s="113"/>
      <c r="G441" s="678" t="s">
        <v>234</v>
      </c>
      <c r="H441" s="544">
        <v>108</v>
      </c>
      <c r="I441" s="544">
        <v>5</v>
      </c>
      <c r="J441" s="544">
        <f t="shared" si="18"/>
        <v>113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77" t="s">
        <v>204</v>
      </c>
      <c r="C442" s="544">
        <v>10</v>
      </c>
      <c r="D442" s="544">
        <v>0</v>
      </c>
      <c r="E442" s="544">
        <f t="shared" si="17"/>
        <v>10</v>
      </c>
      <c r="F442" s="113"/>
      <c r="G442" s="678" t="s">
        <v>204</v>
      </c>
      <c r="H442" s="544">
        <v>9</v>
      </c>
      <c r="I442" s="544">
        <v>0</v>
      </c>
      <c r="J442" s="544">
        <f t="shared" si="18"/>
        <v>9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77" t="s">
        <v>307</v>
      </c>
      <c r="C443" s="544">
        <v>22</v>
      </c>
      <c r="D443" s="544">
        <v>0</v>
      </c>
      <c r="E443" s="544">
        <f t="shared" si="17"/>
        <v>22</v>
      </c>
      <c r="F443" s="113"/>
      <c r="G443" s="679" t="s">
        <v>307</v>
      </c>
      <c r="H443" s="600">
        <v>9</v>
      </c>
      <c r="I443" s="600">
        <v>0</v>
      </c>
      <c r="J443" s="544">
        <f t="shared" si="18"/>
        <v>9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77" t="s">
        <v>533</v>
      </c>
      <c r="C444" s="544">
        <v>0</v>
      </c>
      <c r="D444" s="544">
        <v>4</v>
      </c>
      <c r="E444" s="544">
        <f t="shared" si="17"/>
        <v>4</v>
      </c>
      <c r="F444" s="113"/>
      <c r="G444" s="678" t="s">
        <v>533</v>
      </c>
      <c r="H444" s="544">
        <v>29</v>
      </c>
      <c r="I444" s="544">
        <v>0</v>
      </c>
      <c r="J444" s="544">
        <f t="shared" si="18"/>
        <v>29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77" t="s">
        <v>140</v>
      </c>
      <c r="C445" s="544">
        <v>0</v>
      </c>
      <c r="D445" s="544">
        <v>0</v>
      </c>
      <c r="E445" s="544">
        <f t="shared" si="17"/>
        <v>0</v>
      </c>
      <c r="F445" s="113"/>
      <c r="G445" s="680" t="s">
        <v>140</v>
      </c>
      <c r="H445" s="544">
        <v>1</v>
      </c>
      <c r="I445" s="544">
        <v>0</v>
      </c>
      <c r="J445" s="544">
        <f t="shared" si="18"/>
        <v>1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77" t="s">
        <v>194</v>
      </c>
      <c r="C446" s="544">
        <v>0</v>
      </c>
      <c r="D446" s="544">
        <v>0</v>
      </c>
      <c r="E446" s="544">
        <f t="shared" si="17"/>
        <v>0</v>
      </c>
      <c r="F446" s="113"/>
      <c r="G446" s="680" t="s">
        <v>194</v>
      </c>
      <c r="H446" s="544">
        <v>0</v>
      </c>
      <c r="I446" s="544">
        <v>0</v>
      </c>
      <c r="J446" s="544">
        <f t="shared" si="18"/>
        <v>0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77" t="s">
        <v>220</v>
      </c>
      <c r="C447" s="544">
        <v>0</v>
      </c>
      <c r="D447" s="544">
        <v>0</v>
      </c>
      <c r="E447" s="544">
        <f t="shared" si="17"/>
        <v>0</v>
      </c>
      <c r="F447" s="113"/>
      <c r="G447" s="678" t="s">
        <v>220</v>
      </c>
      <c r="H447" s="544">
        <v>0</v>
      </c>
      <c r="I447" s="544">
        <v>0</v>
      </c>
      <c r="J447" s="544">
        <f t="shared" si="18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77" t="s">
        <v>306</v>
      </c>
      <c r="C448" s="544">
        <v>66</v>
      </c>
      <c r="D448" s="544">
        <v>15</v>
      </c>
      <c r="E448" s="544">
        <f t="shared" si="17"/>
        <v>81</v>
      </c>
      <c r="F448" s="113"/>
      <c r="G448" s="680" t="s">
        <v>306</v>
      </c>
      <c r="H448" s="544">
        <v>64</v>
      </c>
      <c r="I448" s="544">
        <v>11</v>
      </c>
      <c r="J448" s="544">
        <f t="shared" si="18"/>
        <v>75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77" t="s">
        <v>195</v>
      </c>
      <c r="C449" s="544">
        <v>78</v>
      </c>
      <c r="D449" s="544">
        <v>0</v>
      </c>
      <c r="E449" s="544">
        <f t="shared" si="17"/>
        <v>78</v>
      </c>
      <c r="F449" s="113"/>
      <c r="G449" s="678" t="s">
        <v>195</v>
      </c>
      <c r="H449" s="544">
        <v>44</v>
      </c>
      <c r="I449" s="544">
        <v>0</v>
      </c>
      <c r="J449" s="544">
        <f t="shared" si="18"/>
        <v>44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545" t="s">
        <v>51</v>
      </c>
      <c r="C450" s="631">
        <f>SUM(C426:C449)</f>
        <v>5125</v>
      </c>
      <c r="D450" s="631">
        <f>SUM(D426:D449)</f>
        <v>1326</v>
      </c>
      <c r="E450" s="546">
        <f>C450+D450</f>
        <v>6451</v>
      </c>
      <c r="F450" s="113"/>
      <c r="G450" s="546" t="s">
        <v>51</v>
      </c>
      <c r="H450" s="546">
        <f>SUM(H426:H449)</f>
        <v>4329</v>
      </c>
      <c r="I450" s="546">
        <f>SUM(I426:I449)</f>
        <v>889</v>
      </c>
      <c r="J450" s="546">
        <f>H450+I450</f>
        <v>5218</v>
      </c>
      <c r="K450" s="71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25">
      <c r="A451" s="16"/>
      <c r="B451" s="547" t="s">
        <v>205</v>
      </c>
      <c r="C451" s="547"/>
      <c r="D451" s="547"/>
      <c r="E451" s="547"/>
      <c r="F451" s="115"/>
      <c r="G451" s="547" t="s">
        <v>205</v>
      </c>
      <c r="H451" s="410"/>
      <c r="I451" s="575"/>
      <c r="J451" s="575"/>
      <c r="K451" s="114"/>
      <c r="Q451" s="24"/>
      <c r="R451" s="24"/>
      <c r="S451" s="24"/>
      <c r="T451" s="24"/>
      <c r="U451" s="24"/>
      <c r="V451" s="24"/>
      <c r="W451" s="198"/>
    </row>
    <row r="452" spans="1:27" x14ac:dyDescent="0.25">
      <c r="A452" s="16"/>
      <c r="B452" s="108"/>
      <c r="C452" s="109"/>
      <c r="D452" s="109"/>
      <c r="E452" s="110"/>
      <c r="F452" s="111"/>
      <c r="G452" s="109"/>
      <c r="H452" s="110"/>
      <c r="I452" s="111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733" t="s">
        <v>207</v>
      </c>
      <c r="C453" s="734"/>
      <c r="D453" s="734"/>
      <c r="E453" s="735"/>
      <c r="F453" s="109"/>
      <c r="G453" s="715" t="s">
        <v>207</v>
      </c>
      <c r="H453" s="716"/>
      <c r="I453" s="716"/>
      <c r="J453" s="717"/>
      <c r="K453" s="23"/>
      <c r="Q453" s="24"/>
      <c r="R453" s="24"/>
      <c r="S453" s="24"/>
      <c r="T453" s="24"/>
      <c r="U453" s="24"/>
      <c r="V453" s="24"/>
      <c r="W453" s="198"/>
    </row>
    <row r="454" spans="1:27" ht="15" customHeight="1" x14ac:dyDescent="0.25">
      <c r="A454" s="16"/>
      <c r="B454" s="733" t="s">
        <v>601</v>
      </c>
      <c r="C454" s="734"/>
      <c r="D454" s="734"/>
      <c r="E454" s="735"/>
      <c r="F454" s="109"/>
      <c r="G454" s="715" t="s">
        <v>602</v>
      </c>
      <c r="H454" s="716"/>
      <c r="I454" s="716"/>
      <c r="J454" s="717"/>
      <c r="K454" s="23"/>
      <c r="Q454" s="24"/>
      <c r="R454" s="24"/>
      <c r="S454" s="24"/>
      <c r="T454" s="24"/>
      <c r="U454" s="24"/>
      <c r="V454" s="24"/>
      <c r="W454" s="198"/>
    </row>
    <row r="455" spans="1:27" x14ac:dyDescent="0.25">
      <c r="A455" s="16"/>
      <c r="B455" s="730" t="s">
        <v>42</v>
      </c>
      <c r="C455" s="730" t="s">
        <v>52</v>
      </c>
      <c r="D455" s="727" t="s">
        <v>178</v>
      </c>
      <c r="E455" s="729" t="s">
        <v>29</v>
      </c>
      <c r="F455" s="109"/>
      <c r="G455" s="725" t="s">
        <v>42</v>
      </c>
      <c r="H455" s="725" t="s">
        <v>52</v>
      </c>
      <c r="I455" s="725" t="s">
        <v>178</v>
      </c>
      <c r="J455" s="725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198"/>
      <c r="W455" s="163"/>
      <c r="AA455" s="20"/>
    </row>
    <row r="456" spans="1:27" x14ac:dyDescent="0.25">
      <c r="A456" s="16"/>
      <c r="B456" s="728"/>
      <c r="C456" s="728"/>
      <c r="D456" s="728"/>
      <c r="E456" s="728"/>
      <c r="F456" s="109"/>
      <c r="G456" s="726"/>
      <c r="H456" s="726"/>
      <c r="I456" s="726"/>
      <c r="J456" s="726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678" t="s">
        <v>79</v>
      </c>
      <c r="C457" s="576">
        <v>1771</v>
      </c>
      <c r="D457" s="576">
        <v>137</v>
      </c>
      <c r="E457" s="544">
        <f>C457+D457</f>
        <v>1908</v>
      </c>
      <c r="F457" s="109"/>
      <c r="G457" s="678" t="s">
        <v>79</v>
      </c>
      <c r="H457" s="576">
        <v>1469</v>
      </c>
      <c r="I457" s="576">
        <v>339</v>
      </c>
      <c r="J457" s="544">
        <f>H457+I457</f>
        <v>1808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x14ac:dyDescent="0.25">
      <c r="A458" s="16"/>
      <c r="B458" s="678" t="s">
        <v>119</v>
      </c>
      <c r="C458" s="576">
        <v>1326</v>
      </c>
      <c r="D458" s="576">
        <v>693</v>
      </c>
      <c r="E458" s="544">
        <f t="shared" ref="E458:E480" si="19">C458+D458</f>
        <v>2019</v>
      </c>
      <c r="F458" s="109"/>
      <c r="G458" s="678" t="s">
        <v>119</v>
      </c>
      <c r="H458" s="576">
        <v>968</v>
      </c>
      <c r="I458" s="576">
        <v>263</v>
      </c>
      <c r="J458" s="544">
        <f t="shared" ref="J458:J480" si="20">H458+I458</f>
        <v>1231</v>
      </c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678" t="s">
        <v>120</v>
      </c>
      <c r="C459" s="576">
        <v>8</v>
      </c>
      <c r="D459" s="576">
        <v>40</v>
      </c>
      <c r="E459" s="544">
        <f t="shared" si="19"/>
        <v>48</v>
      </c>
      <c r="F459" s="109"/>
      <c r="G459" s="678" t="s">
        <v>120</v>
      </c>
      <c r="H459" s="576">
        <v>23</v>
      </c>
      <c r="I459" s="576">
        <v>59</v>
      </c>
      <c r="J459" s="544">
        <f t="shared" si="20"/>
        <v>82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678" t="s">
        <v>530</v>
      </c>
      <c r="C460" s="576">
        <v>114</v>
      </c>
      <c r="D460" s="576">
        <v>77</v>
      </c>
      <c r="E460" s="544">
        <f t="shared" si="19"/>
        <v>191</v>
      </c>
      <c r="F460" s="109"/>
      <c r="G460" s="678" t="s">
        <v>530</v>
      </c>
      <c r="H460" s="576">
        <v>94</v>
      </c>
      <c r="I460" s="576">
        <v>69</v>
      </c>
      <c r="J460" s="544">
        <f t="shared" si="20"/>
        <v>163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678" t="s">
        <v>531</v>
      </c>
      <c r="C461" s="576">
        <v>29</v>
      </c>
      <c r="D461" s="576">
        <v>0</v>
      </c>
      <c r="E461" s="544">
        <f t="shared" si="19"/>
        <v>29</v>
      </c>
      <c r="F461" s="109"/>
      <c r="G461" s="678" t="s">
        <v>531</v>
      </c>
      <c r="H461" s="576">
        <v>24</v>
      </c>
      <c r="I461" s="576">
        <v>0</v>
      </c>
      <c r="J461" s="544">
        <f t="shared" si="20"/>
        <v>24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678" t="s">
        <v>532</v>
      </c>
      <c r="C462" s="576">
        <v>163</v>
      </c>
      <c r="D462" s="576">
        <v>13</v>
      </c>
      <c r="E462" s="544">
        <f t="shared" si="19"/>
        <v>176</v>
      </c>
      <c r="F462" s="109"/>
      <c r="G462" s="678" t="s">
        <v>532</v>
      </c>
      <c r="H462" s="576">
        <v>221</v>
      </c>
      <c r="I462" s="576">
        <v>10</v>
      </c>
      <c r="J462" s="544">
        <f t="shared" si="20"/>
        <v>231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678" t="s">
        <v>176</v>
      </c>
      <c r="C463" s="576">
        <v>370</v>
      </c>
      <c r="D463" s="576">
        <v>69</v>
      </c>
      <c r="E463" s="544">
        <f t="shared" si="19"/>
        <v>439</v>
      </c>
      <c r="F463" s="109"/>
      <c r="G463" s="678" t="s">
        <v>176</v>
      </c>
      <c r="H463" s="576">
        <v>379</v>
      </c>
      <c r="I463" s="576">
        <v>119</v>
      </c>
      <c r="J463" s="544">
        <f t="shared" si="20"/>
        <v>498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678" t="s">
        <v>221</v>
      </c>
      <c r="C464" s="576">
        <v>306</v>
      </c>
      <c r="D464" s="576">
        <v>126</v>
      </c>
      <c r="E464" s="544">
        <f t="shared" si="19"/>
        <v>432</v>
      </c>
      <c r="F464" s="109"/>
      <c r="G464" s="678" t="s">
        <v>221</v>
      </c>
      <c r="H464" s="576">
        <v>293</v>
      </c>
      <c r="I464" s="576">
        <v>261</v>
      </c>
      <c r="J464" s="544">
        <f t="shared" si="20"/>
        <v>554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678" t="s">
        <v>209</v>
      </c>
      <c r="C465" s="576">
        <v>268</v>
      </c>
      <c r="D465" s="576">
        <v>161</v>
      </c>
      <c r="E465" s="544">
        <f t="shared" si="19"/>
        <v>429</v>
      </c>
      <c r="F465" s="109"/>
      <c r="G465" s="678" t="s">
        <v>209</v>
      </c>
      <c r="H465" s="576">
        <v>257</v>
      </c>
      <c r="I465" s="576">
        <v>156</v>
      </c>
      <c r="J465" s="544">
        <f t="shared" si="20"/>
        <v>413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678" t="s">
        <v>147</v>
      </c>
      <c r="C466" s="576">
        <v>182</v>
      </c>
      <c r="D466" s="576">
        <v>28</v>
      </c>
      <c r="E466" s="544">
        <f t="shared" si="19"/>
        <v>210</v>
      </c>
      <c r="F466" s="109"/>
      <c r="G466" s="678" t="s">
        <v>147</v>
      </c>
      <c r="H466" s="576">
        <v>184</v>
      </c>
      <c r="I466" s="576">
        <v>9</v>
      </c>
      <c r="J466" s="544">
        <f t="shared" si="20"/>
        <v>193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678" t="s">
        <v>111</v>
      </c>
      <c r="C467" s="576">
        <v>33</v>
      </c>
      <c r="D467" s="576">
        <v>3</v>
      </c>
      <c r="E467" s="544">
        <f t="shared" si="19"/>
        <v>36</v>
      </c>
      <c r="F467" s="109"/>
      <c r="G467" s="678" t="s">
        <v>111</v>
      </c>
      <c r="H467" s="576">
        <v>124</v>
      </c>
      <c r="I467" s="576">
        <v>0</v>
      </c>
      <c r="J467" s="544">
        <f t="shared" si="20"/>
        <v>124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678" t="s">
        <v>212</v>
      </c>
      <c r="C468" s="576">
        <v>42</v>
      </c>
      <c r="D468" s="576">
        <v>0</v>
      </c>
      <c r="E468" s="544">
        <f t="shared" si="19"/>
        <v>42</v>
      </c>
      <c r="F468" s="109"/>
      <c r="G468" s="678" t="s">
        <v>212</v>
      </c>
      <c r="H468" s="576">
        <v>49</v>
      </c>
      <c r="I468" s="576">
        <v>0</v>
      </c>
      <c r="J468" s="544">
        <f t="shared" si="20"/>
        <v>49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678" t="s">
        <v>222</v>
      </c>
      <c r="C469" s="576">
        <v>35</v>
      </c>
      <c r="D469" s="576">
        <v>0</v>
      </c>
      <c r="E469" s="544">
        <f t="shared" si="19"/>
        <v>35</v>
      </c>
      <c r="F469" s="109"/>
      <c r="G469" s="678" t="s">
        <v>222</v>
      </c>
      <c r="H469" s="576">
        <v>20</v>
      </c>
      <c r="I469" s="576">
        <v>0</v>
      </c>
      <c r="J469" s="544">
        <f t="shared" si="20"/>
        <v>20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678" t="s">
        <v>223</v>
      </c>
      <c r="C470" s="576">
        <v>154</v>
      </c>
      <c r="D470" s="576">
        <v>11</v>
      </c>
      <c r="E470" s="544">
        <f t="shared" si="19"/>
        <v>165</v>
      </c>
      <c r="F470" s="109"/>
      <c r="G470" s="678" t="s">
        <v>223</v>
      </c>
      <c r="H470" s="576">
        <v>186</v>
      </c>
      <c r="I470" s="576">
        <v>29</v>
      </c>
      <c r="J470" s="544">
        <f t="shared" si="20"/>
        <v>215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678" t="s">
        <v>138</v>
      </c>
      <c r="C471" s="576">
        <v>246</v>
      </c>
      <c r="D471" s="576">
        <v>2</v>
      </c>
      <c r="E471" s="544">
        <f t="shared" si="19"/>
        <v>248</v>
      </c>
      <c r="F471" s="109"/>
      <c r="G471" s="678" t="s">
        <v>138</v>
      </c>
      <c r="H471" s="576">
        <v>129</v>
      </c>
      <c r="I471" s="576">
        <v>27</v>
      </c>
      <c r="J471" s="544">
        <f t="shared" si="20"/>
        <v>156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678" t="s">
        <v>234</v>
      </c>
      <c r="C472" s="576">
        <v>91</v>
      </c>
      <c r="D472" s="576">
        <v>12</v>
      </c>
      <c r="E472" s="544">
        <f t="shared" si="19"/>
        <v>103</v>
      </c>
      <c r="F472" s="109"/>
      <c r="G472" s="678" t="s">
        <v>234</v>
      </c>
      <c r="H472" s="576">
        <v>116</v>
      </c>
      <c r="I472" s="576">
        <v>5</v>
      </c>
      <c r="J472" s="544">
        <f t="shared" si="20"/>
        <v>121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678" t="s">
        <v>204</v>
      </c>
      <c r="C473" s="576">
        <v>5</v>
      </c>
      <c r="D473" s="576">
        <v>0</v>
      </c>
      <c r="E473" s="544">
        <f t="shared" si="19"/>
        <v>5</v>
      </c>
      <c r="F473" s="109"/>
      <c r="G473" s="678" t="s">
        <v>204</v>
      </c>
      <c r="H473" s="576">
        <v>16</v>
      </c>
      <c r="I473" s="576">
        <v>0</v>
      </c>
      <c r="J473" s="544">
        <f t="shared" si="20"/>
        <v>16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79" t="s">
        <v>307</v>
      </c>
      <c r="C474" s="576">
        <v>19</v>
      </c>
      <c r="D474" s="576">
        <v>0</v>
      </c>
      <c r="E474" s="544">
        <f t="shared" si="19"/>
        <v>19</v>
      </c>
      <c r="F474" s="109"/>
      <c r="G474" s="679" t="s">
        <v>307</v>
      </c>
      <c r="H474" s="600">
        <v>9</v>
      </c>
      <c r="I474" s="600">
        <v>0</v>
      </c>
      <c r="J474" s="544">
        <f t="shared" si="20"/>
        <v>9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ht="17.149999999999999" customHeight="1" x14ac:dyDescent="0.25">
      <c r="A475" s="16"/>
      <c r="B475" s="678" t="s">
        <v>533</v>
      </c>
      <c r="C475" s="576">
        <v>6</v>
      </c>
      <c r="D475" s="576">
        <v>4</v>
      </c>
      <c r="E475" s="544">
        <f t="shared" si="19"/>
        <v>10</v>
      </c>
      <c r="F475" s="109"/>
      <c r="G475" s="680" t="s">
        <v>533</v>
      </c>
      <c r="H475" s="576">
        <v>53</v>
      </c>
      <c r="I475" s="576">
        <v>0</v>
      </c>
      <c r="J475" s="544">
        <f t="shared" si="20"/>
        <v>53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x14ac:dyDescent="0.25">
      <c r="A476" s="16"/>
      <c r="B476" s="678" t="s">
        <v>140</v>
      </c>
      <c r="C476" s="576">
        <v>1</v>
      </c>
      <c r="D476" s="576">
        <v>0</v>
      </c>
      <c r="E476" s="544">
        <f t="shared" si="19"/>
        <v>1</v>
      </c>
      <c r="F476" s="109"/>
      <c r="G476" s="680" t="s">
        <v>140</v>
      </c>
      <c r="H476" s="576">
        <v>1</v>
      </c>
      <c r="I476" s="576">
        <v>0</v>
      </c>
      <c r="J476" s="544">
        <f t="shared" si="20"/>
        <v>1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678" t="s">
        <v>194</v>
      </c>
      <c r="C477" s="576">
        <v>0</v>
      </c>
      <c r="D477" s="576">
        <v>0</v>
      </c>
      <c r="E477" s="544">
        <f t="shared" si="19"/>
        <v>0</v>
      </c>
      <c r="F477" s="109"/>
      <c r="G477" s="678" t="s">
        <v>194</v>
      </c>
      <c r="H477" s="577">
        <v>0</v>
      </c>
      <c r="I477" s="577">
        <v>0</v>
      </c>
      <c r="J477" s="544">
        <f t="shared" si="20"/>
        <v>0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678" t="s">
        <v>220</v>
      </c>
      <c r="C478" s="576">
        <v>0</v>
      </c>
      <c r="D478" s="576">
        <v>0</v>
      </c>
      <c r="E478" s="544">
        <f t="shared" si="19"/>
        <v>0</v>
      </c>
      <c r="F478" s="109"/>
      <c r="G478" s="678" t="s">
        <v>220</v>
      </c>
      <c r="H478" s="577">
        <v>0</v>
      </c>
      <c r="I478" s="576">
        <v>0</v>
      </c>
      <c r="J478" s="544">
        <f t="shared" si="20"/>
        <v>0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678" t="s">
        <v>306</v>
      </c>
      <c r="C479" s="576">
        <v>86</v>
      </c>
      <c r="D479" s="576">
        <v>16</v>
      </c>
      <c r="E479" s="544">
        <f t="shared" si="19"/>
        <v>102</v>
      </c>
      <c r="F479" s="109"/>
      <c r="G479" s="678" t="s">
        <v>306</v>
      </c>
      <c r="H479" s="577">
        <v>85</v>
      </c>
      <c r="I479" s="576">
        <v>10</v>
      </c>
      <c r="J479" s="544">
        <f t="shared" si="20"/>
        <v>95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678" t="s">
        <v>195</v>
      </c>
      <c r="C480" s="576">
        <v>77</v>
      </c>
      <c r="D480" s="576">
        <v>0</v>
      </c>
      <c r="E480" s="544">
        <f t="shared" si="19"/>
        <v>77</v>
      </c>
      <c r="F480" s="109"/>
      <c r="G480" s="678" t="s">
        <v>195</v>
      </c>
      <c r="H480" s="577">
        <v>78</v>
      </c>
      <c r="I480" s="576">
        <v>0</v>
      </c>
      <c r="J480" s="544">
        <f t="shared" si="20"/>
        <v>78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s="26" customFormat="1" ht="14.25" customHeight="1" x14ac:dyDescent="0.25">
      <c r="A481" s="27"/>
      <c r="B481" s="548" t="s">
        <v>51</v>
      </c>
      <c r="C481" s="546">
        <f>SUM(C457:C480)</f>
        <v>5332</v>
      </c>
      <c r="D481" s="546">
        <f>SUM(D457:D480)</f>
        <v>1392</v>
      </c>
      <c r="E481" s="546">
        <f>C481+D481</f>
        <v>6724</v>
      </c>
      <c r="F481" s="116"/>
      <c r="G481" s="548" t="s">
        <v>51</v>
      </c>
      <c r="H481" s="546">
        <f>SUM(H457:H480)</f>
        <v>4778</v>
      </c>
      <c r="I481" s="546">
        <f>SUM(I457:I480)</f>
        <v>1356</v>
      </c>
      <c r="J481" s="546">
        <f>H481+I481</f>
        <v>6134</v>
      </c>
      <c r="K481" s="125"/>
      <c r="L481" s="328"/>
      <c r="P481" s="73"/>
      <c r="Q481" s="73"/>
      <c r="R481" s="73"/>
      <c r="S481" s="73"/>
      <c r="T481" s="73"/>
      <c r="U481" s="73"/>
      <c r="V481" s="234"/>
      <c r="W481" s="272"/>
      <c r="X481" s="272"/>
      <c r="Y481" s="272"/>
      <c r="Z481" s="272"/>
    </row>
    <row r="482" spans="1:34" x14ac:dyDescent="0.25">
      <c r="A482" s="16"/>
      <c r="B482" s="549"/>
      <c r="C482" s="550"/>
      <c r="D482" s="550"/>
      <c r="E482" s="551"/>
      <c r="F482" s="112"/>
      <c r="G482" s="107"/>
      <c r="Q482" s="24"/>
      <c r="R482" s="24"/>
      <c r="S482" s="24"/>
      <c r="T482" s="24"/>
      <c r="U482" s="24"/>
      <c r="V482" s="24"/>
      <c r="W482" s="198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198"/>
    </row>
    <row r="484" spans="1:34" ht="26.25" customHeight="1" x14ac:dyDescent="0.25">
      <c r="A484" s="27"/>
      <c r="B484" s="712" t="s">
        <v>450</v>
      </c>
      <c r="C484" s="712"/>
      <c r="D484" s="712"/>
      <c r="E484" s="712"/>
      <c r="F484" s="712"/>
      <c r="G484" s="353"/>
      <c r="H484" s="354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66"/>
      <c r="X484" s="164"/>
      <c r="Y484" s="166"/>
      <c r="Z484" s="165"/>
      <c r="AA484" s="165"/>
      <c r="AB484" s="7"/>
      <c r="AD484" s="5"/>
      <c r="AE484" s="8"/>
      <c r="AF484" s="8"/>
      <c r="AG484" s="7"/>
      <c r="AH484" s="7"/>
    </row>
    <row r="485" spans="1:34" x14ac:dyDescent="0.25">
      <c r="B485" s="552"/>
      <c r="C485" s="553"/>
      <c r="D485" s="553"/>
      <c r="E485" s="552"/>
      <c r="F485" s="5"/>
      <c r="G485" s="353"/>
      <c r="H485" s="355"/>
      <c r="I485" s="355"/>
      <c r="J485" s="355"/>
      <c r="K485" s="355"/>
      <c r="L485" s="8"/>
      <c r="M485" s="603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7"/>
      <c r="Y485" s="165"/>
      <c r="Z485" s="165"/>
      <c r="AA485" s="165"/>
      <c r="AB485" s="7"/>
      <c r="AD485" s="5"/>
      <c r="AE485" s="8"/>
      <c r="AF485" s="8"/>
      <c r="AG485" s="7"/>
      <c r="AH485" s="7"/>
    </row>
    <row r="486" spans="1:34" s="30" customFormat="1" ht="24" customHeight="1" x14ac:dyDescent="0.25">
      <c r="B486" s="618" t="s">
        <v>225</v>
      </c>
      <c r="C486" s="617" t="s">
        <v>131</v>
      </c>
      <c r="D486" s="617" t="s">
        <v>9</v>
      </c>
      <c r="E486" s="617" t="s">
        <v>132</v>
      </c>
      <c r="F486" s="618" t="s">
        <v>133</v>
      </c>
      <c r="G486" s="31"/>
      <c r="H486" s="614" t="s">
        <v>136</v>
      </c>
      <c r="I486" s="619" t="s">
        <v>131</v>
      </c>
      <c r="J486" s="619" t="s">
        <v>9</v>
      </c>
      <c r="K486" s="614" t="s">
        <v>132</v>
      </c>
      <c r="L486" s="620" t="s">
        <v>133</v>
      </c>
      <c r="M486" s="87"/>
      <c r="N486" s="53"/>
      <c r="O486" s="53"/>
      <c r="P486" s="37"/>
      <c r="Q486" s="37"/>
      <c r="R486" s="37"/>
      <c r="S486" s="37"/>
      <c r="T486" s="37"/>
      <c r="U486" s="37"/>
      <c r="V486" s="159"/>
      <c r="W486" s="167"/>
      <c r="X486" s="273"/>
      <c r="Y486" s="273"/>
      <c r="Z486" s="273"/>
      <c r="AA486" s="87"/>
      <c r="AC486" s="53"/>
      <c r="AD486" s="88"/>
      <c r="AE486" s="88"/>
      <c r="AF486" s="87"/>
      <c r="AG486" s="87"/>
    </row>
    <row r="487" spans="1:34" ht="24.75" customHeight="1" x14ac:dyDescent="0.25">
      <c r="B487" s="615" t="s">
        <v>349</v>
      </c>
      <c r="C487" s="692">
        <v>9006.3491573642641</v>
      </c>
      <c r="D487" s="692">
        <v>5687.3900000000149</v>
      </c>
      <c r="E487" s="693">
        <v>3318.9591573642492</v>
      </c>
      <c r="F487" s="626">
        <v>0.63148673237363662</v>
      </c>
      <c r="G487" s="31"/>
      <c r="H487" s="613" t="s">
        <v>134</v>
      </c>
      <c r="I487" s="621">
        <v>4504.73054921941</v>
      </c>
      <c r="J487" s="621">
        <v>1839.0562191199997</v>
      </c>
      <c r="K487" s="621">
        <v>2665.6743300994103</v>
      </c>
      <c r="L487" s="622">
        <v>0.40824999387336841</v>
      </c>
      <c r="M487" s="7"/>
      <c r="N487" s="5"/>
      <c r="O487" s="5"/>
      <c r="P487" s="3"/>
      <c r="Q487" s="3"/>
      <c r="R487" s="3"/>
      <c r="S487" s="3"/>
      <c r="T487" s="3"/>
      <c r="U487" s="3"/>
      <c r="V487" s="166"/>
      <c r="W487" s="167"/>
      <c r="X487" s="165"/>
      <c r="Y487" s="165"/>
      <c r="Z487" s="165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15" t="s">
        <v>350</v>
      </c>
      <c r="C488" s="692">
        <v>54601.899547730129</v>
      </c>
      <c r="D488" s="693">
        <v>35091.678999999996</v>
      </c>
      <c r="E488" s="693">
        <v>19510.220547730132</v>
      </c>
      <c r="F488" s="626">
        <v>0.64268238450797277</v>
      </c>
      <c r="G488" s="31"/>
      <c r="H488" s="613" t="s">
        <v>236</v>
      </c>
      <c r="I488" s="621">
        <v>15707.01187834942</v>
      </c>
      <c r="J488" s="621">
        <v>9407.323427647998</v>
      </c>
      <c r="K488" s="621">
        <v>6299.688450701422</v>
      </c>
      <c r="L488" s="622">
        <v>0.59892508521083332</v>
      </c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15" t="s">
        <v>351</v>
      </c>
      <c r="C489" s="692">
        <v>3513.2377852188056</v>
      </c>
      <c r="D489" s="693">
        <v>2479.375</v>
      </c>
      <c r="E489" s="693">
        <v>1033.8627852188056</v>
      </c>
      <c r="F489" s="626">
        <v>0.70572365196327969</v>
      </c>
      <c r="G489" s="31"/>
      <c r="H489" s="613" t="s">
        <v>137</v>
      </c>
      <c r="I489" s="621">
        <v>2672.3534451261498</v>
      </c>
      <c r="J489" s="621">
        <v>49.110891190000004</v>
      </c>
      <c r="K489" s="621">
        <v>2623.2425539361498</v>
      </c>
      <c r="L489" s="622">
        <v>1.8377393633902981E-2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" customHeight="1" x14ac:dyDescent="0.25">
      <c r="B490" s="615" t="s">
        <v>117</v>
      </c>
      <c r="C490" s="692">
        <v>1828.3054530180034</v>
      </c>
      <c r="D490" s="693">
        <v>1775.3320000000001</v>
      </c>
      <c r="E490" s="693">
        <v>52.973453018003283</v>
      </c>
      <c r="F490" s="626">
        <v>0.97102592844616886</v>
      </c>
      <c r="G490" s="31"/>
      <c r="H490" s="613" t="s">
        <v>135</v>
      </c>
      <c r="I490" s="621">
        <v>17.671719369112999</v>
      </c>
      <c r="J490" s="621">
        <v>0</v>
      </c>
      <c r="K490" s="621">
        <v>17.671719369112999</v>
      </c>
      <c r="L490" s="622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15" t="s">
        <v>352</v>
      </c>
      <c r="C491" s="694">
        <v>5974.5597190064809</v>
      </c>
      <c r="D491" s="694">
        <v>2827.5410000000002</v>
      </c>
      <c r="E491" s="694">
        <v>3147.0187190064808</v>
      </c>
      <c r="F491" s="625">
        <v>0.47326349270640422</v>
      </c>
      <c r="G491" s="31"/>
      <c r="H491" s="613" t="s">
        <v>237</v>
      </c>
      <c r="I491" s="621">
        <v>1057.8967615142201</v>
      </c>
      <c r="J491" s="621">
        <v>175.42368174999999</v>
      </c>
      <c r="K491" s="621">
        <v>882.47307976422007</v>
      </c>
      <c r="L491" s="622">
        <v>0.16582306339505887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4" customHeight="1" x14ac:dyDescent="0.25">
      <c r="B492" s="616" t="s">
        <v>6</v>
      </c>
      <c r="C492" s="695">
        <v>74924.351662337693</v>
      </c>
      <c r="D492" s="695">
        <v>47861.31700000001</v>
      </c>
      <c r="E492" s="695">
        <v>27063.034662337683</v>
      </c>
      <c r="F492" s="627">
        <v>0.63879521061052458</v>
      </c>
      <c r="G492" s="31"/>
      <c r="H492" s="613" t="s">
        <v>238</v>
      </c>
      <c r="I492" s="621">
        <v>25989.903421313502</v>
      </c>
      <c r="J492" s="621">
        <v>21873.779535143996</v>
      </c>
      <c r="K492" s="621">
        <v>4116.1238861695056</v>
      </c>
      <c r="L492" s="622">
        <v>0.84162604148832654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24" customHeight="1" x14ac:dyDescent="0.25">
      <c r="B493" s="554" t="s">
        <v>319</v>
      </c>
      <c r="E493" s="555"/>
      <c r="G493" s="54"/>
      <c r="H493" s="614" t="s">
        <v>6</v>
      </c>
      <c r="I493" s="623">
        <v>49949.567774891824</v>
      </c>
      <c r="J493" s="623">
        <v>33344.693754851993</v>
      </c>
      <c r="K493" s="623">
        <v>16604.874020039832</v>
      </c>
      <c r="L493" s="624">
        <v>0.66756721309635414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56"/>
      <c r="D494" s="556"/>
      <c r="E494" s="557"/>
      <c r="F494" s="329"/>
      <c r="G494" s="31"/>
      <c r="H494" s="50"/>
      <c r="I494" s="356"/>
      <c r="J494" s="356"/>
      <c r="K494" s="357"/>
      <c r="L494" s="358"/>
      <c r="M494" s="89"/>
      <c r="N494" s="52"/>
      <c r="O494" s="52"/>
      <c r="P494" s="28"/>
      <c r="Q494" s="28"/>
      <c r="R494" s="28"/>
      <c r="S494" s="28"/>
      <c r="T494" s="28"/>
      <c r="U494" s="28"/>
      <c r="V494" s="231"/>
      <c r="W494" s="274"/>
      <c r="X494" s="275"/>
      <c r="Y494" s="275"/>
      <c r="Z494" s="275"/>
      <c r="AA494" s="89"/>
      <c r="AC494" s="52"/>
      <c r="AD494" s="90"/>
      <c r="AE494" s="90"/>
      <c r="AF494" s="89"/>
      <c r="AG494" s="89"/>
    </row>
    <row r="495" spans="1:34" x14ac:dyDescent="0.25">
      <c r="H495" s="31"/>
      <c r="I495" s="7"/>
      <c r="J495" s="359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66"/>
      <c r="X495" s="167"/>
      <c r="Y495" s="165"/>
      <c r="Z495" s="165"/>
      <c r="AA495" s="165"/>
      <c r="AB495" s="7"/>
      <c r="AD495" s="5"/>
      <c r="AE495" s="8"/>
      <c r="AF495" s="8"/>
      <c r="AG495" s="7"/>
      <c r="AH495" s="7"/>
    </row>
    <row r="496" spans="1:34" ht="21" customHeight="1" x14ac:dyDescent="0.25">
      <c r="G496" s="367"/>
      <c r="H496" s="368"/>
      <c r="I496" s="369"/>
      <c r="J496" s="370"/>
      <c r="K496" s="371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66"/>
      <c r="X496" s="167"/>
      <c r="Y496" s="165"/>
      <c r="Z496" s="165"/>
      <c r="AA496" s="165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66"/>
      <c r="X497" s="167"/>
      <c r="Y497" s="165"/>
      <c r="Z497" s="165"/>
      <c r="AA497" s="165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ht="3" customHeight="1" x14ac:dyDescent="0.25">
      <c r="B514" s="712" t="s">
        <v>551</v>
      </c>
      <c r="C514" s="712"/>
      <c r="D514" s="712"/>
      <c r="E514" s="712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ht="21.75" customHeight="1" x14ac:dyDescent="0.25">
      <c r="B515" s="712"/>
      <c r="C515" s="712"/>
      <c r="D515" s="712"/>
      <c r="E515" s="712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7" spans="2:27" x14ac:dyDescent="0.25">
      <c r="B517" s="731" t="s">
        <v>259</v>
      </c>
      <c r="C517" s="733" t="s">
        <v>258</v>
      </c>
      <c r="D517" s="734"/>
      <c r="E517" s="716" t="s">
        <v>178</v>
      </c>
      <c r="F517" s="717"/>
      <c r="G517" s="91"/>
    </row>
    <row r="518" spans="2:27" x14ac:dyDescent="0.25">
      <c r="B518" s="732"/>
      <c r="C518" s="516" t="s">
        <v>58</v>
      </c>
      <c r="D518" s="558" t="s">
        <v>43</v>
      </c>
      <c r="E518" s="516" t="s">
        <v>58</v>
      </c>
      <c r="F518" s="361" t="s">
        <v>43</v>
      </c>
    </row>
    <row r="519" spans="2:27" hidden="1" x14ac:dyDescent="0.25">
      <c r="B519" s="559" t="s">
        <v>149</v>
      </c>
      <c r="C519" s="501">
        <v>0</v>
      </c>
      <c r="D519" s="502">
        <v>0</v>
      </c>
      <c r="E519" s="503">
        <v>0</v>
      </c>
      <c r="F519" s="146">
        <v>0</v>
      </c>
      <c r="G519" s="3"/>
    </row>
    <row r="520" spans="2:27" x14ac:dyDescent="0.25">
      <c r="B520" s="559" t="s">
        <v>150</v>
      </c>
      <c r="C520" s="501">
        <v>0</v>
      </c>
      <c r="D520" s="650">
        <v>0</v>
      </c>
      <c r="E520" s="503">
        <v>0</v>
      </c>
      <c r="F520" s="502">
        <v>0</v>
      </c>
      <c r="G520" s="3"/>
      <c r="H520" s="20"/>
      <c r="L520" s="23"/>
      <c r="M520" s="20"/>
      <c r="P520" s="23"/>
      <c r="V520" s="178"/>
      <c r="W520" s="163"/>
      <c r="AA520" s="20"/>
    </row>
    <row r="521" spans="2:27" ht="29" hidden="1" x14ac:dyDescent="0.25">
      <c r="B521" s="559" t="s">
        <v>214</v>
      </c>
      <c r="C521" s="501">
        <v>0</v>
      </c>
      <c r="D521" s="502">
        <v>0</v>
      </c>
      <c r="E521" s="503">
        <v>0</v>
      </c>
      <c r="F521" s="146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63"/>
      <c r="W521" s="163"/>
      <c r="AA521" s="20"/>
    </row>
    <row r="522" spans="2:27" x14ac:dyDescent="0.25">
      <c r="B522" s="559" t="s">
        <v>151</v>
      </c>
      <c r="C522" s="501">
        <v>0</v>
      </c>
      <c r="D522" s="592">
        <v>0</v>
      </c>
      <c r="E522" s="503">
        <v>0</v>
      </c>
      <c r="F522" s="146">
        <v>0</v>
      </c>
      <c r="G522" s="3"/>
      <c r="H522" s="20"/>
      <c r="L522" s="23"/>
      <c r="M522" s="20"/>
      <c r="P522" s="23"/>
      <c r="V522" s="178"/>
      <c r="W522" s="163"/>
      <c r="AA522" s="20"/>
    </row>
    <row r="523" spans="2:27" x14ac:dyDescent="0.25">
      <c r="B523" s="559" t="s">
        <v>260</v>
      </c>
      <c r="C523" s="501">
        <v>1</v>
      </c>
      <c r="D523" s="676">
        <v>9300000</v>
      </c>
      <c r="E523" s="503">
        <v>0</v>
      </c>
      <c r="F523" s="146">
        <v>0</v>
      </c>
      <c r="G523" s="3"/>
      <c r="H523" s="20"/>
      <c r="L523" s="23"/>
      <c r="M523" s="20"/>
      <c r="P523" s="23"/>
      <c r="V523" s="178"/>
      <c r="W523" s="163"/>
      <c r="AA523" s="20"/>
    </row>
    <row r="524" spans="2:27" ht="29" hidden="1" x14ac:dyDescent="0.25">
      <c r="B524" s="559" t="s">
        <v>153</v>
      </c>
      <c r="C524" s="501">
        <v>0</v>
      </c>
      <c r="D524" s="502">
        <v>0</v>
      </c>
      <c r="E524" s="503">
        <v>0</v>
      </c>
      <c r="F524" s="146">
        <v>0</v>
      </c>
      <c r="G524" s="3"/>
      <c r="H524" s="20"/>
      <c r="L524" s="23"/>
      <c r="M524" s="20"/>
      <c r="P524" s="23"/>
      <c r="V524" s="178"/>
      <c r="W524" s="163"/>
      <c r="AA524" s="20"/>
    </row>
    <row r="525" spans="2:27" ht="29" hidden="1" x14ac:dyDescent="0.25">
      <c r="B525" s="559" t="s">
        <v>154</v>
      </c>
      <c r="C525" s="501">
        <v>0</v>
      </c>
      <c r="D525" s="502">
        <v>0</v>
      </c>
      <c r="E525" s="503">
        <v>0</v>
      </c>
      <c r="F525" s="146">
        <v>0</v>
      </c>
      <c r="G525" s="3"/>
      <c r="H525" s="20"/>
      <c r="L525" s="23"/>
      <c r="M525" s="20"/>
      <c r="P525" s="23"/>
      <c r="V525" s="178"/>
      <c r="W525" s="163"/>
      <c r="AA525" s="20"/>
    </row>
    <row r="526" spans="2:27" hidden="1" x14ac:dyDescent="0.25">
      <c r="B526" s="559" t="s">
        <v>235</v>
      </c>
      <c r="C526" s="501">
        <v>0</v>
      </c>
      <c r="D526" s="502">
        <v>0</v>
      </c>
      <c r="E526" s="503">
        <v>0</v>
      </c>
      <c r="F526" s="146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x14ac:dyDescent="0.25">
      <c r="B527" s="559" t="s">
        <v>215</v>
      </c>
      <c r="C527" s="501">
        <v>0</v>
      </c>
      <c r="D527" s="502">
        <v>0</v>
      </c>
      <c r="E527" s="503">
        <v>0</v>
      </c>
      <c r="F527" s="146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x14ac:dyDescent="0.25">
      <c r="B528" s="560" t="s">
        <v>213</v>
      </c>
      <c r="C528" s="561">
        <f>SUM(C519:C527)</f>
        <v>1</v>
      </c>
      <c r="D528" s="562">
        <f>SUM(D519:D527)</f>
        <v>9300000</v>
      </c>
      <c r="E528" s="561">
        <f>SUM(E519:E527)</f>
        <v>0</v>
      </c>
      <c r="F528" s="362">
        <f>SUM(F519:F527)</f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2:29" x14ac:dyDescent="0.25">
      <c r="G529" s="3"/>
      <c r="H529" s="20"/>
      <c r="L529" s="23"/>
      <c r="M529" s="20"/>
      <c r="P529" s="23"/>
      <c r="V529" s="178"/>
      <c r="W529" s="163"/>
      <c r="AA529" s="20"/>
    </row>
    <row r="530" spans="2:29" x14ac:dyDescent="0.25">
      <c r="D530" s="593"/>
      <c r="E530" s="584"/>
      <c r="F530" s="359"/>
      <c r="G530" s="3"/>
      <c r="H530" s="359"/>
      <c r="L530" s="23"/>
      <c r="M530" s="20"/>
      <c r="P530" s="23"/>
      <c r="V530" s="178"/>
      <c r="W530" s="163"/>
      <c r="AA530" s="20"/>
    </row>
    <row r="531" spans="2:29" ht="21.75" customHeight="1" x14ac:dyDescent="0.25">
      <c r="B531" s="712" t="s">
        <v>284</v>
      </c>
      <c r="C531" s="712"/>
      <c r="D531" s="712"/>
      <c r="E531" s="712"/>
      <c r="F531" s="712"/>
      <c r="H531" s="571"/>
    </row>
    <row r="532" spans="2:29" x14ac:dyDescent="0.25">
      <c r="G532" s="590"/>
      <c r="H532" s="571"/>
    </row>
    <row r="533" spans="2:29" ht="19.5" customHeight="1" x14ac:dyDescent="0.25">
      <c r="B533" s="563" t="s">
        <v>28</v>
      </c>
      <c r="C533" s="564" t="s">
        <v>283</v>
      </c>
      <c r="D533" s="564" t="s">
        <v>43</v>
      </c>
      <c r="E533" s="564" t="s">
        <v>142</v>
      </c>
      <c r="F533" s="475" t="s">
        <v>43</v>
      </c>
      <c r="G533" s="601"/>
      <c r="H533" s="604"/>
    </row>
    <row r="534" spans="2:29" x14ac:dyDescent="0.25">
      <c r="B534" s="2" t="s">
        <v>59</v>
      </c>
      <c r="C534" s="410">
        <v>1</v>
      </c>
      <c r="D534" s="565">
        <v>6.56</v>
      </c>
      <c r="E534" s="410">
        <v>1</v>
      </c>
      <c r="F534" s="408">
        <v>32.57</v>
      </c>
      <c r="G534" s="590"/>
      <c r="H534" s="571"/>
    </row>
    <row r="535" spans="2:29" x14ac:dyDescent="0.25">
      <c r="B535" s="2" t="s">
        <v>32</v>
      </c>
      <c r="C535" s="410">
        <v>1</v>
      </c>
      <c r="D535" s="565">
        <v>8.48</v>
      </c>
      <c r="E535" s="410">
        <v>0</v>
      </c>
      <c r="F535" s="408">
        <v>0</v>
      </c>
      <c r="G535" s="3"/>
      <c r="H535" s="20"/>
      <c r="L535" s="23"/>
      <c r="M535" s="20"/>
      <c r="P535" s="23"/>
      <c r="V535" s="178"/>
      <c r="W535" s="163"/>
      <c r="Y535" s="163" t="s">
        <v>28</v>
      </c>
      <c r="Z535" s="163" t="s">
        <v>283</v>
      </c>
      <c r="AA535" s="20" t="s">
        <v>43</v>
      </c>
      <c r="AB535" s="20" t="s">
        <v>142</v>
      </c>
      <c r="AC535" s="20" t="s">
        <v>43</v>
      </c>
    </row>
    <row r="536" spans="2:29" x14ac:dyDescent="0.25">
      <c r="B536" s="2" t="s">
        <v>33</v>
      </c>
      <c r="C536" s="410">
        <v>0</v>
      </c>
      <c r="D536" s="565">
        <v>0</v>
      </c>
      <c r="E536" s="410">
        <v>0</v>
      </c>
      <c r="F536" s="408">
        <v>0</v>
      </c>
      <c r="G536" s="571"/>
      <c r="H536" s="20"/>
      <c r="L536" s="23"/>
      <c r="M536" s="20"/>
      <c r="P536" s="23"/>
      <c r="V536" s="178"/>
      <c r="W536" s="163"/>
      <c r="Y536" s="163" t="s">
        <v>59</v>
      </c>
      <c r="Z536" s="163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34</v>
      </c>
      <c r="C537" s="410">
        <v>0</v>
      </c>
      <c r="D537" s="565">
        <v>0</v>
      </c>
      <c r="E537" s="410">
        <v>0</v>
      </c>
      <c r="F537" s="408">
        <v>0</v>
      </c>
      <c r="G537" s="3"/>
      <c r="H537" s="20"/>
      <c r="L537" s="23"/>
      <c r="M537" s="20"/>
      <c r="P537" s="23"/>
      <c r="V537" s="178"/>
      <c r="W537" s="163"/>
      <c r="Y537" s="163" t="s">
        <v>32</v>
      </c>
      <c r="Z537" s="163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35</v>
      </c>
      <c r="C538" s="410">
        <v>0</v>
      </c>
      <c r="D538" s="565">
        <v>0</v>
      </c>
      <c r="E538" s="410">
        <v>0</v>
      </c>
      <c r="F538" s="408">
        <v>0</v>
      </c>
      <c r="G538" s="3"/>
      <c r="H538" s="359"/>
      <c r="L538" s="23"/>
      <c r="M538" s="20"/>
      <c r="P538" s="23"/>
      <c r="V538" s="178"/>
      <c r="W538" s="163"/>
      <c r="Y538" s="163" t="s">
        <v>33</v>
      </c>
      <c r="Z538" s="163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31</v>
      </c>
      <c r="C539" s="410">
        <v>2</v>
      </c>
      <c r="D539" s="565" t="s">
        <v>552</v>
      </c>
      <c r="E539" s="410">
        <v>0</v>
      </c>
      <c r="F539" s="408">
        <v>0</v>
      </c>
      <c r="G539" s="3"/>
      <c r="H539" s="20"/>
      <c r="L539" s="23"/>
      <c r="M539" s="20"/>
      <c r="P539" s="23"/>
      <c r="V539" s="178"/>
      <c r="W539" s="163"/>
      <c r="Y539" s="163" t="s">
        <v>34</v>
      </c>
      <c r="Z539" s="163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36</v>
      </c>
      <c r="C540" s="410">
        <v>1</v>
      </c>
      <c r="D540" s="565">
        <f>D528/1000000</f>
        <v>9.3000000000000007</v>
      </c>
      <c r="E540" s="410">
        <v>0</v>
      </c>
      <c r="F540" s="408">
        <v>0</v>
      </c>
      <c r="G540" s="3"/>
      <c r="H540" s="20"/>
      <c r="L540" s="23"/>
      <c r="M540" s="20"/>
      <c r="P540" s="23"/>
      <c r="V540" s="178"/>
      <c r="W540" s="163"/>
      <c r="Y540" s="163" t="s">
        <v>35</v>
      </c>
      <c r="Z540" s="163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37</v>
      </c>
      <c r="C541" s="410">
        <v>0</v>
      </c>
      <c r="D541" s="565">
        <v>0</v>
      </c>
      <c r="E541" s="410">
        <v>0</v>
      </c>
      <c r="F541" s="408">
        <v>0</v>
      </c>
      <c r="G541" s="3"/>
      <c r="H541" s="20"/>
      <c r="L541" s="23"/>
      <c r="M541" s="20"/>
      <c r="P541" s="23"/>
      <c r="V541" s="178"/>
      <c r="W541" s="163"/>
      <c r="Y541" s="163" t="s">
        <v>31</v>
      </c>
      <c r="Z541" s="163">
        <v>0</v>
      </c>
      <c r="AA541" s="20">
        <v>0</v>
      </c>
      <c r="AB541" s="20">
        <v>0</v>
      </c>
      <c r="AC541" s="20">
        <v>0</v>
      </c>
    </row>
    <row r="542" spans="2:29" x14ac:dyDescent="0.25">
      <c r="B542" s="2" t="s">
        <v>38</v>
      </c>
      <c r="C542" s="410">
        <v>1</v>
      </c>
      <c r="D542" s="565">
        <f>D528/1000000</f>
        <v>9.3000000000000007</v>
      </c>
      <c r="E542" s="410">
        <v>0</v>
      </c>
      <c r="F542" s="408">
        <v>0</v>
      </c>
      <c r="G542" s="3"/>
      <c r="H542" s="20"/>
      <c r="L542" s="23"/>
      <c r="M542" s="20"/>
      <c r="P542" s="23"/>
      <c r="V542" s="178"/>
      <c r="W542" s="163"/>
      <c r="Y542" s="163" t="s">
        <v>36</v>
      </c>
      <c r="Z542" s="163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10">
        <v>0</v>
      </c>
      <c r="D543" s="565">
        <v>0</v>
      </c>
      <c r="E543" s="410">
        <v>0</v>
      </c>
      <c r="F543" s="408">
        <v>0</v>
      </c>
      <c r="G543" s="3"/>
      <c r="H543" s="20"/>
      <c r="L543" s="23"/>
      <c r="M543" s="20"/>
      <c r="P543" s="23"/>
      <c r="V543" s="178"/>
      <c r="W543" s="163"/>
      <c r="Y543" s="163" t="s">
        <v>37</v>
      </c>
      <c r="Z543" s="163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10">
        <v>0</v>
      </c>
      <c r="D544" s="565">
        <v>0</v>
      </c>
      <c r="E544" s="410">
        <v>0</v>
      </c>
      <c r="F544" s="408">
        <v>0</v>
      </c>
      <c r="G544" s="3"/>
      <c r="H544" s="20"/>
      <c r="L544" s="23"/>
      <c r="M544" s="20"/>
      <c r="P544" s="23"/>
      <c r="V544" s="178"/>
      <c r="W544" s="163"/>
      <c r="Y544" s="163" t="s">
        <v>38</v>
      </c>
      <c r="Z544" s="163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10">
        <v>0</v>
      </c>
      <c r="D545" s="565">
        <v>0</v>
      </c>
      <c r="E545" s="410">
        <v>0</v>
      </c>
      <c r="F545" s="408">
        <v>0</v>
      </c>
      <c r="G545" s="3"/>
      <c r="H545" s="20"/>
      <c r="L545" s="23"/>
      <c r="M545" s="20"/>
      <c r="P545" s="23"/>
      <c r="V545" s="178"/>
      <c r="W545" s="163"/>
      <c r="Y545" s="163" t="s">
        <v>39</v>
      </c>
      <c r="Z545" s="163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65"/>
      <c r="F546" s="13"/>
      <c r="G546" s="3"/>
      <c r="H546" s="20"/>
      <c r="L546" s="23"/>
      <c r="M546" s="20"/>
      <c r="P546" s="23"/>
      <c r="V546" s="178"/>
      <c r="W546" s="163"/>
      <c r="Y546" s="163" t="s">
        <v>40</v>
      </c>
      <c r="Z546" s="163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63" t="s">
        <v>6</v>
      </c>
      <c r="C547" s="564">
        <f>SUM(C534:C546)</f>
        <v>6</v>
      </c>
      <c r="D547" s="566">
        <f>SUM(D534:D546)</f>
        <v>33.64</v>
      </c>
      <c r="E547" s="564">
        <f>SUM(E534:E545)</f>
        <v>1</v>
      </c>
      <c r="F547" s="476">
        <f>SUM(F534:F545)</f>
        <v>32.57</v>
      </c>
      <c r="G547" s="3"/>
      <c r="H547" s="20"/>
      <c r="L547" s="23"/>
      <c r="M547" s="20"/>
      <c r="P547" s="23"/>
      <c r="V547" s="178"/>
      <c r="W547" s="163"/>
      <c r="Y547" s="163" t="s">
        <v>60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78"/>
      <c r="W548" s="163"/>
      <c r="AA548" s="20"/>
    </row>
    <row r="549" spans="2:29" x14ac:dyDescent="0.25">
      <c r="G549" s="3"/>
      <c r="H549" s="20"/>
      <c r="L549" s="23"/>
      <c r="M549" s="20"/>
      <c r="P549" s="23"/>
      <c r="V549" s="178"/>
      <c r="W549" s="163"/>
      <c r="Y549" s="163" t="s">
        <v>6</v>
      </c>
      <c r="Z549" s="163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12" t="s">
        <v>544</v>
      </c>
      <c r="C551" s="712"/>
      <c r="D551" s="712"/>
      <c r="E551" s="712"/>
      <c r="F551" s="712"/>
    </row>
    <row r="552" spans="2:29" ht="13" x14ac:dyDescent="0.25">
      <c r="B552" s="20"/>
      <c r="C552" s="20"/>
      <c r="D552" s="20"/>
      <c r="E552" s="20"/>
    </row>
    <row r="553" spans="2:29" ht="27" customHeight="1" x14ac:dyDescent="0.25">
      <c r="B553" s="718" t="s">
        <v>554</v>
      </c>
      <c r="C553" s="719"/>
      <c r="D553" s="719"/>
      <c r="E553" s="719"/>
      <c r="F553" s="719"/>
      <c r="G553" s="719"/>
      <c r="H553" s="719"/>
      <c r="I553" s="719"/>
      <c r="J553" s="719"/>
      <c r="K553" s="719"/>
      <c r="L553" s="719"/>
    </row>
    <row r="554" spans="2:29" ht="0.75" customHeight="1" thickBot="1" x14ac:dyDescent="0.3">
      <c r="B554" s="718"/>
      <c r="C554" s="719"/>
      <c r="D554" s="719"/>
      <c r="E554" s="719"/>
      <c r="F554" s="719"/>
      <c r="G554" s="719"/>
      <c r="H554" s="719"/>
      <c r="I554" s="719"/>
      <c r="J554" s="719"/>
      <c r="K554" s="719"/>
      <c r="L554" s="719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thickBot="1" x14ac:dyDescent="0.3">
      <c r="B555" s="720"/>
      <c r="C555" s="721"/>
      <c r="D555" s="721"/>
      <c r="E555" s="721"/>
      <c r="F555" s="721"/>
      <c r="G555" s="721"/>
      <c r="H555" s="721"/>
      <c r="I555" s="721"/>
      <c r="J555" s="721"/>
      <c r="K555" s="721"/>
      <c r="L555" s="721"/>
      <c r="M555" s="26"/>
      <c r="N555" s="26"/>
      <c r="O555" s="26"/>
      <c r="P555" s="23"/>
    </row>
    <row r="556" spans="2:29" ht="21.65" customHeight="1" thickBot="1" x14ac:dyDescent="0.3">
      <c r="B556" s="628" t="s">
        <v>42</v>
      </c>
      <c r="C556" s="629" t="s">
        <v>274</v>
      </c>
      <c r="D556" s="629" t="s">
        <v>348</v>
      </c>
      <c r="E556" s="630" t="s">
        <v>449</v>
      </c>
      <c r="F556" s="629" t="s">
        <v>502</v>
      </c>
      <c r="G556" s="629" t="s">
        <v>522</v>
      </c>
      <c r="H556" s="629" t="s">
        <v>523</v>
      </c>
      <c r="I556" s="629" t="s">
        <v>529</v>
      </c>
      <c r="J556" s="629" t="s">
        <v>543</v>
      </c>
      <c r="K556" s="629" t="s">
        <v>553</v>
      </c>
      <c r="L556" s="583" t="s">
        <v>275</v>
      </c>
      <c r="M556" s="26"/>
      <c r="N556" s="26"/>
      <c r="O556" s="26"/>
      <c r="P556" s="23"/>
    </row>
    <row r="557" spans="2:29" ht="16.5" customHeight="1" x14ac:dyDescent="0.25">
      <c r="B557" s="570" t="s">
        <v>44</v>
      </c>
      <c r="C557" s="633">
        <v>0</v>
      </c>
      <c r="D557" s="633">
        <v>296</v>
      </c>
      <c r="E557" s="633">
        <v>38</v>
      </c>
      <c r="F557" s="633">
        <v>224</v>
      </c>
      <c r="G557" s="633">
        <v>262</v>
      </c>
      <c r="H557" s="633">
        <v>426</v>
      </c>
      <c r="I557" s="633">
        <v>431</v>
      </c>
      <c r="J557" s="633">
        <v>183</v>
      </c>
      <c r="K557" s="633">
        <v>275</v>
      </c>
      <c r="L557" s="634">
        <v>2135</v>
      </c>
      <c r="M557" s="26"/>
      <c r="N557" s="26"/>
      <c r="O557" s="26"/>
      <c r="P557" s="23"/>
    </row>
    <row r="558" spans="2:29" ht="19.5" customHeight="1" x14ac:dyDescent="0.25">
      <c r="B558" s="689" t="s">
        <v>45</v>
      </c>
      <c r="C558" s="690">
        <v>4</v>
      </c>
      <c r="D558" s="690">
        <v>41</v>
      </c>
      <c r="E558" s="690">
        <v>87</v>
      </c>
      <c r="F558" s="690">
        <v>75</v>
      </c>
      <c r="G558" s="690">
        <v>460</v>
      </c>
      <c r="H558" s="690">
        <v>50</v>
      </c>
      <c r="I558" s="690">
        <v>274</v>
      </c>
      <c r="J558" s="690">
        <v>285</v>
      </c>
      <c r="K558" s="690">
        <v>152</v>
      </c>
      <c r="L558" s="634">
        <v>1428</v>
      </c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89" t="s">
        <v>46</v>
      </c>
      <c r="C559" s="690">
        <v>0</v>
      </c>
      <c r="D559" s="690">
        <v>2</v>
      </c>
      <c r="E559" s="690">
        <v>0</v>
      </c>
      <c r="F559" s="690">
        <v>1</v>
      </c>
      <c r="G559" s="690">
        <v>0</v>
      </c>
      <c r="H559" s="690">
        <v>3</v>
      </c>
      <c r="I559" s="690">
        <v>4</v>
      </c>
      <c r="J559" s="690">
        <v>1</v>
      </c>
      <c r="K559" s="690">
        <v>1</v>
      </c>
      <c r="L559" s="634">
        <v>12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89" t="s">
        <v>47</v>
      </c>
      <c r="C560" s="690">
        <v>0</v>
      </c>
      <c r="D560" s="690">
        <v>1</v>
      </c>
      <c r="E560" s="690">
        <v>11</v>
      </c>
      <c r="F560" s="690">
        <v>11</v>
      </c>
      <c r="G560" s="690">
        <v>2</v>
      </c>
      <c r="H560" s="690">
        <v>44</v>
      </c>
      <c r="I560" s="690">
        <v>16</v>
      </c>
      <c r="J560" s="690">
        <v>14</v>
      </c>
      <c r="K560" s="690">
        <v>23</v>
      </c>
      <c r="L560" s="634">
        <v>122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89" t="s">
        <v>48</v>
      </c>
      <c r="C561" s="690">
        <v>0</v>
      </c>
      <c r="D561" s="690">
        <v>1</v>
      </c>
      <c r="E561" s="690">
        <v>4</v>
      </c>
      <c r="F561" s="690">
        <v>5</v>
      </c>
      <c r="G561" s="690">
        <v>0</v>
      </c>
      <c r="H561" s="690">
        <v>9</v>
      </c>
      <c r="I561" s="690">
        <v>3</v>
      </c>
      <c r="J561" s="690">
        <v>6</v>
      </c>
      <c r="K561" s="690">
        <v>0</v>
      </c>
      <c r="L561" s="634">
        <v>28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89" t="s">
        <v>49</v>
      </c>
      <c r="C562" s="690">
        <v>0</v>
      </c>
      <c r="D562" s="690">
        <v>40</v>
      </c>
      <c r="E562" s="690">
        <v>12</v>
      </c>
      <c r="F562" s="690">
        <v>13</v>
      </c>
      <c r="G562" s="690">
        <v>9</v>
      </c>
      <c r="H562" s="690">
        <v>53</v>
      </c>
      <c r="I562" s="690">
        <v>39</v>
      </c>
      <c r="J562" s="690">
        <v>28</v>
      </c>
      <c r="K562" s="690">
        <v>17</v>
      </c>
      <c r="L562" s="634">
        <v>211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89" t="s">
        <v>100</v>
      </c>
      <c r="C563" s="690">
        <v>0</v>
      </c>
      <c r="D563" s="690">
        <v>13</v>
      </c>
      <c r="E563" s="690">
        <v>51</v>
      </c>
      <c r="F563" s="690">
        <v>2</v>
      </c>
      <c r="G563" s="690">
        <v>0</v>
      </c>
      <c r="H563" s="690">
        <v>53</v>
      </c>
      <c r="I563" s="690">
        <v>178</v>
      </c>
      <c r="J563" s="690">
        <v>8</v>
      </c>
      <c r="K563" s="690">
        <v>49</v>
      </c>
      <c r="L563" s="634">
        <v>354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89" t="s">
        <v>199</v>
      </c>
      <c r="C564" s="690">
        <v>0</v>
      </c>
      <c r="D564" s="690">
        <v>5</v>
      </c>
      <c r="E564" s="690">
        <v>1</v>
      </c>
      <c r="F564" s="690">
        <v>72</v>
      </c>
      <c r="G564" s="690">
        <v>5</v>
      </c>
      <c r="H564" s="690">
        <v>72</v>
      </c>
      <c r="I564" s="690">
        <v>112</v>
      </c>
      <c r="J564" s="690">
        <v>36</v>
      </c>
      <c r="K564" s="690">
        <v>40</v>
      </c>
      <c r="L564" s="634">
        <v>343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89" t="s">
        <v>50</v>
      </c>
      <c r="C565" s="690">
        <v>0</v>
      </c>
      <c r="D565" s="690">
        <v>37</v>
      </c>
      <c r="E565" s="690">
        <v>5</v>
      </c>
      <c r="F565" s="690">
        <v>35</v>
      </c>
      <c r="G565" s="690">
        <v>50</v>
      </c>
      <c r="H565" s="690">
        <v>55</v>
      </c>
      <c r="I565" s="690">
        <v>98</v>
      </c>
      <c r="J565" s="690">
        <v>4</v>
      </c>
      <c r="K565" s="690">
        <v>42</v>
      </c>
      <c r="L565" s="634">
        <v>326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89" t="s">
        <v>200</v>
      </c>
      <c r="C566" s="690">
        <v>0</v>
      </c>
      <c r="D566" s="690">
        <v>12</v>
      </c>
      <c r="E566" s="690">
        <v>6</v>
      </c>
      <c r="F566" s="690">
        <v>14</v>
      </c>
      <c r="G566" s="690">
        <v>0</v>
      </c>
      <c r="H566" s="690">
        <v>72</v>
      </c>
      <c r="I566" s="690">
        <v>78</v>
      </c>
      <c r="J566" s="690">
        <v>7</v>
      </c>
      <c r="K566" s="690">
        <v>24</v>
      </c>
      <c r="L566" s="634">
        <v>213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89" t="s">
        <v>201</v>
      </c>
      <c r="C567" s="690">
        <v>0</v>
      </c>
      <c r="D567" s="690">
        <v>40</v>
      </c>
      <c r="E567" s="690">
        <v>15</v>
      </c>
      <c r="F567" s="690">
        <v>27</v>
      </c>
      <c r="G567" s="690">
        <v>0</v>
      </c>
      <c r="H567" s="690">
        <v>0</v>
      </c>
      <c r="I567" s="690">
        <v>0</v>
      </c>
      <c r="J567" s="690">
        <v>0</v>
      </c>
      <c r="K567" s="690">
        <v>0</v>
      </c>
      <c r="L567" s="634">
        <v>82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89" t="s">
        <v>61</v>
      </c>
      <c r="C568" s="690">
        <v>0</v>
      </c>
      <c r="D568" s="690">
        <v>2</v>
      </c>
      <c r="E568" s="690">
        <v>0</v>
      </c>
      <c r="F568" s="690">
        <v>11</v>
      </c>
      <c r="G568" s="690">
        <v>0</v>
      </c>
      <c r="H568" s="690">
        <v>9</v>
      </c>
      <c r="I568" s="690">
        <v>16</v>
      </c>
      <c r="J568" s="690">
        <v>0</v>
      </c>
      <c r="K568" s="690">
        <v>13</v>
      </c>
      <c r="L568" s="634">
        <v>51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89" t="s">
        <v>202</v>
      </c>
      <c r="C569" s="690">
        <v>0</v>
      </c>
      <c r="D569" s="690">
        <v>4</v>
      </c>
      <c r="E569" s="690">
        <v>0</v>
      </c>
      <c r="F569" s="690">
        <v>0</v>
      </c>
      <c r="G569" s="690">
        <v>0</v>
      </c>
      <c r="H569" s="690">
        <v>4</v>
      </c>
      <c r="I569" s="690">
        <v>7</v>
      </c>
      <c r="J569" s="690">
        <v>5</v>
      </c>
      <c r="K569" s="690">
        <v>2</v>
      </c>
      <c r="L569" s="634">
        <v>22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89" t="s">
        <v>203</v>
      </c>
      <c r="C570" s="690">
        <v>0</v>
      </c>
      <c r="D570" s="690">
        <v>2</v>
      </c>
      <c r="E570" s="690">
        <v>24</v>
      </c>
      <c r="F570" s="690">
        <v>0</v>
      </c>
      <c r="G570" s="690">
        <v>12</v>
      </c>
      <c r="H570" s="690">
        <v>26</v>
      </c>
      <c r="I570" s="690">
        <v>46</v>
      </c>
      <c r="J570" s="690">
        <v>35</v>
      </c>
      <c r="K570" s="690">
        <v>29</v>
      </c>
      <c r="L570" s="634">
        <v>174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89" t="s">
        <v>109</v>
      </c>
      <c r="C571" s="690">
        <v>0</v>
      </c>
      <c r="D571" s="690">
        <v>0</v>
      </c>
      <c r="E571" s="690">
        <v>41</v>
      </c>
      <c r="F571" s="690">
        <v>66</v>
      </c>
      <c r="G571" s="690">
        <v>0</v>
      </c>
      <c r="H571" s="690">
        <v>4</v>
      </c>
      <c r="I571" s="690">
        <v>8</v>
      </c>
      <c r="J571" s="690">
        <v>80</v>
      </c>
      <c r="K571" s="690">
        <v>42</v>
      </c>
      <c r="L571" s="634">
        <v>241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89" t="s">
        <v>124</v>
      </c>
      <c r="C572" s="690">
        <v>0</v>
      </c>
      <c r="D572" s="690">
        <v>0</v>
      </c>
      <c r="E572" s="690">
        <v>0</v>
      </c>
      <c r="F572" s="690">
        <v>0</v>
      </c>
      <c r="G572" s="690">
        <v>0</v>
      </c>
      <c r="H572" s="690">
        <v>0</v>
      </c>
      <c r="I572" s="690">
        <v>0</v>
      </c>
      <c r="J572" s="690">
        <v>0</v>
      </c>
      <c r="K572" s="690">
        <v>0</v>
      </c>
      <c r="L572" s="634">
        <v>0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89" t="s">
        <v>234</v>
      </c>
      <c r="C573" s="690">
        <v>0</v>
      </c>
      <c r="D573" s="690">
        <v>1</v>
      </c>
      <c r="E573" s="690">
        <v>0</v>
      </c>
      <c r="F573" s="690">
        <v>28</v>
      </c>
      <c r="G573" s="690">
        <v>0</v>
      </c>
      <c r="H573" s="690">
        <v>23</v>
      </c>
      <c r="I573" s="690">
        <v>63</v>
      </c>
      <c r="J573" s="690">
        <v>10</v>
      </c>
      <c r="K573" s="690">
        <v>22</v>
      </c>
      <c r="L573" s="634">
        <v>147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89" t="s">
        <v>204</v>
      </c>
      <c r="C574" s="690">
        <v>0</v>
      </c>
      <c r="D574" s="690">
        <v>0</v>
      </c>
      <c r="E574" s="690">
        <v>1</v>
      </c>
      <c r="F574" s="690">
        <v>0</v>
      </c>
      <c r="G574" s="690">
        <v>0</v>
      </c>
      <c r="H574" s="690">
        <v>1</v>
      </c>
      <c r="I574" s="690">
        <v>8</v>
      </c>
      <c r="J574" s="690">
        <v>2</v>
      </c>
      <c r="K574" s="690">
        <v>0</v>
      </c>
      <c r="L574" s="634">
        <v>12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89" t="s">
        <v>105</v>
      </c>
      <c r="C575" s="690">
        <v>0</v>
      </c>
      <c r="D575" s="690">
        <v>0</v>
      </c>
      <c r="E575" s="690">
        <v>0</v>
      </c>
      <c r="F575" s="690">
        <v>0</v>
      </c>
      <c r="G575" s="690">
        <v>0</v>
      </c>
      <c r="H575" s="690">
        <v>0</v>
      </c>
      <c r="I575" s="690">
        <v>0</v>
      </c>
      <c r="J575" s="690">
        <v>0</v>
      </c>
      <c r="K575" s="690">
        <v>0</v>
      </c>
      <c r="L575" s="634">
        <v>0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89" t="s">
        <v>179</v>
      </c>
      <c r="C576" s="690">
        <v>0</v>
      </c>
      <c r="D576" s="690">
        <v>0</v>
      </c>
      <c r="E576" s="690">
        <v>0</v>
      </c>
      <c r="F576" s="690">
        <v>0</v>
      </c>
      <c r="G576" s="690">
        <v>0</v>
      </c>
      <c r="H576" s="690">
        <v>0</v>
      </c>
      <c r="I576" s="690">
        <v>0</v>
      </c>
      <c r="J576" s="690">
        <v>0</v>
      </c>
      <c r="K576" s="690">
        <v>0</v>
      </c>
      <c r="L576" s="634">
        <v>0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89" t="s">
        <v>194</v>
      </c>
      <c r="C577" s="690">
        <v>0</v>
      </c>
      <c r="D577" s="690">
        <v>0</v>
      </c>
      <c r="E577" s="690">
        <v>0</v>
      </c>
      <c r="F577" s="690">
        <v>0</v>
      </c>
      <c r="G577" s="690">
        <v>0</v>
      </c>
      <c r="H577" s="690">
        <v>0</v>
      </c>
      <c r="I577" s="690">
        <v>0</v>
      </c>
      <c r="J577" s="690">
        <v>0</v>
      </c>
      <c r="K577" s="690">
        <v>0</v>
      </c>
      <c r="L577" s="634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89" t="s">
        <v>220</v>
      </c>
      <c r="C578" s="690">
        <v>0</v>
      </c>
      <c r="D578" s="690">
        <v>0</v>
      </c>
      <c r="E578" s="690">
        <v>0</v>
      </c>
      <c r="F578" s="690">
        <v>0</v>
      </c>
      <c r="G578" s="690">
        <v>0</v>
      </c>
      <c r="H578" s="690">
        <v>0</v>
      </c>
      <c r="I578" s="690">
        <v>0</v>
      </c>
      <c r="J578" s="690">
        <v>0</v>
      </c>
      <c r="K578" s="690">
        <v>0</v>
      </c>
      <c r="L578" s="634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89" t="s">
        <v>218</v>
      </c>
      <c r="C579" s="690">
        <v>0</v>
      </c>
      <c r="D579" s="690">
        <v>19</v>
      </c>
      <c r="E579" s="690">
        <v>9</v>
      </c>
      <c r="F579" s="690">
        <v>0</v>
      </c>
      <c r="G579" s="690">
        <v>16</v>
      </c>
      <c r="H579" s="690">
        <v>16</v>
      </c>
      <c r="I579" s="690">
        <v>25</v>
      </c>
      <c r="J579" s="690">
        <v>0</v>
      </c>
      <c r="K579" s="690">
        <v>10</v>
      </c>
      <c r="L579" s="634">
        <v>95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89" t="s">
        <v>195</v>
      </c>
      <c r="C580" s="690">
        <v>0</v>
      </c>
      <c r="D580" s="690">
        <v>28</v>
      </c>
      <c r="E580" s="690">
        <v>0</v>
      </c>
      <c r="F580" s="690">
        <v>0</v>
      </c>
      <c r="G580" s="690">
        <v>0</v>
      </c>
      <c r="H580" s="690">
        <v>0</v>
      </c>
      <c r="I580" s="690">
        <v>46</v>
      </c>
      <c r="J580" s="690">
        <v>26</v>
      </c>
      <c r="K580" s="690">
        <v>24</v>
      </c>
      <c r="L580" s="634">
        <v>124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84" t="s">
        <v>307</v>
      </c>
      <c r="C581" s="690">
        <v>0</v>
      </c>
      <c r="D581" s="690">
        <v>0</v>
      </c>
      <c r="E581" s="690">
        <v>0</v>
      </c>
      <c r="F581" s="690">
        <v>10</v>
      </c>
      <c r="G581" s="690">
        <v>0</v>
      </c>
      <c r="H581" s="690">
        <v>0</v>
      </c>
      <c r="I581" s="690">
        <v>14</v>
      </c>
      <c r="J581" s="690">
        <v>4</v>
      </c>
      <c r="K581" s="690">
        <v>4</v>
      </c>
      <c r="L581" s="634">
        <v>32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84" t="s">
        <v>139</v>
      </c>
      <c r="C582" s="685">
        <v>0</v>
      </c>
      <c r="D582" s="685">
        <v>0</v>
      </c>
      <c r="E582" s="685">
        <v>0</v>
      </c>
      <c r="F582" s="685">
        <v>0</v>
      </c>
      <c r="G582" s="685">
        <v>0</v>
      </c>
      <c r="H582" s="685">
        <v>0</v>
      </c>
      <c r="I582" s="685">
        <v>0</v>
      </c>
      <c r="J582" s="685">
        <v>0</v>
      </c>
      <c r="K582" s="685">
        <v>0</v>
      </c>
      <c r="L582" s="634">
        <v>0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91" t="s">
        <v>276</v>
      </c>
      <c r="C583" s="690">
        <v>4</v>
      </c>
      <c r="D583" s="690">
        <v>544</v>
      </c>
      <c r="E583" s="690">
        <v>305</v>
      </c>
      <c r="F583" s="690">
        <v>594</v>
      </c>
      <c r="G583" s="690">
        <v>816</v>
      </c>
      <c r="H583" s="690">
        <v>920</v>
      </c>
      <c r="I583" s="690">
        <v>1466</v>
      </c>
      <c r="J583" s="690">
        <v>734</v>
      </c>
      <c r="K583" s="690">
        <v>769</v>
      </c>
      <c r="L583" s="690">
        <v>6152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18" t="s">
        <v>555</v>
      </c>
      <c r="C585" s="719"/>
      <c r="D585" s="719"/>
      <c r="E585" s="719"/>
      <c r="F585" s="719"/>
      <c r="G585" s="719"/>
      <c r="H585" s="719"/>
      <c r="I585" s="719"/>
      <c r="J585" s="719"/>
      <c r="K585" s="719"/>
      <c r="L585" s="719"/>
      <c r="M585" s="20"/>
    </row>
    <row r="586" spans="2:27" ht="13.5" thickBot="1" x14ac:dyDescent="0.3">
      <c r="B586" s="720"/>
      <c r="C586" s="721"/>
      <c r="D586" s="721"/>
      <c r="E586" s="721"/>
      <c r="F586" s="721"/>
      <c r="G586" s="721"/>
      <c r="H586" s="721"/>
      <c r="I586" s="721"/>
      <c r="J586" s="721"/>
      <c r="K586" s="721"/>
      <c r="L586" s="721"/>
      <c r="M586" s="24"/>
    </row>
    <row r="587" spans="2:27" ht="23.15" customHeight="1" thickBot="1" x14ac:dyDescent="0.3">
      <c r="B587" s="628" t="s">
        <v>42</v>
      </c>
      <c r="C587" s="629" t="s">
        <v>274</v>
      </c>
      <c r="D587" s="629" t="s">
        <v>348</v>
      </c>
      <c r="E587" s="630" t="s">
        <v>449</v>
      </c>
      <c r="F587" s="629" t="s">
        <v>502</v>
      </c>
      <c r="G587" s="629" t="s">
        <v>522</v>
      </c>
      <c r="H587" s="629" t="s">
        <v>523</v>
      </c>
      <c r="I587" s="629" t="s">
        <v>529</v>
      </c>
      <c r="J587" s="629" t="s">
        <v>543</v>
      </c>
      <c r="K587" s="629" t="s">
        <v>553</v>
      </c>
      <c r="L587" s="629" t="s">
        <v>275</v>
      </c>
      <c r="M587" s="26"/>
      <c r="N587" s="26"/>
      <c r="O587" s="26"/>
      <c r="P587" s="163"/>
    </row>
    <row r="588" spans="2:27" ht="18.75" customHeight="1" x14ac:dyDescent="0.25">
      <c r="B588" s="570" t="s">
        <v>44</v>
      </c>
      <c r="C588" s="477">
        <v>80</v>
      </c>
      <c r="D588" s="477">
        <v>12</v>
      </c>
      <c r="E588" s="477">
        <v>53</v>
      </c>
      <c r="F588" s="477">
        <v>15</v>
      </c>
      <c r="G588" s="477">
        <v>48</v>
      </c>
      <c r="H588" s="477">
        <v>11</v>
      </c>
      <c r="I588" s="477">
        <v>15</v>
      </c>
      <c r="J588" s="477">
        <v>57</v>
      </c>
      <c r="K588" s="477">
        <v>19</v>
      </c>
      <c r="L588" s="477">
        <v>310</v>
      </c>
      <c r="M588" s="26"/>
      <c r="N588" s="26"/>
      <c r="O588" s="26"/>
      <c r="P588" s="163"/>
    </row>
    <row r="589" spans="2:27" ht="18.75" customHeight="1" x14ac:dyDescent="0.25">
      <c r="B589" s="689" t="s">
        <v>45</v>
      </c>
      <c r="C589" s="477">
        <v>35</v>
      </c>
      <c r="D589" s="477">
        <v>81</v>
      </c>
      <c r="E589" s="477">
        <v>97</v>
      </c>
      <c r="F589" s="477">
        <v>96</v>
      </c>
      <c r="G589" s="477">
        <v>225</v>
      </c>
      <c r="H589" s="477">
        <v>79</v>
      </c>
      <c r="I589" s="477">
        <v>118</v>
      </c>
      <c r="J589" s="477">
        <v>110</v>
      </c>
      <c r="K589" s="477">
        <v>95</v>
      </c>
      <c r="L589" s="477">
        <v>936</v>
      </c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89" t="s">
        <v>46</v>
      </c>
      <c r="C590" s="477">
        <v>9</v>
      </c>
      <c r="D590" s="477">
        <v>6</v>
      </c>
      <c r="E590" s="477">
        <v>8</v>
      </c>
      <c r="F590" s="477">
        <v>3</v>
      </c>
      <c r="G590" s="477">
        <v>5</v>
      </c>
      <c r="H590" s="477">
        <v>2</v>
      </c>
      <c r="I590" s="477">
        <v>2</v>
      </c>
      <c r="J590" s="477">
        <v>2</v>
      </c>
      <c r="K590" s="477">
        <v>0</v>
      </c>
      <c r="L590" s="477">
        <v>37</v>
      </c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89" t="s">
        <v>47</v>
      </c>
      <c r="C591" s="477">
        <v>0</v>
      </c>
      <c r="D591" s="477">
        <v>4</v>
      </c>
      <c r="E591" s="477">
        <v>0</v>
      </c>
      <c r="F591" s="477">
        <v>0</v>
      </c>
      <c r="G591" s="477">
        <v>2</v>
      </c>
      <c r="H591" s="477">
        <v>0</v>
      </c>
      <c r="I591" s="477">
        <v>2</v>
      </c>
      <c r="J591" s="477">
        <v>1</v>
      </c>
      <c r="K591" s="477">
        <v>0</v>
      </c>
      <c r="L591" s="477">
        <v>9</v>
      </c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89" t="s">
        <v>48</v>
      </c>
      <c r="C592" s="477">
        <v>0</v>
      </c>
      <c r="D592" s="477">
        <v>0</v>
      </c>
      <c r="E592" s="477">
        <v>0</v>
      </c>
      <c r="F592" s="477">
        <v>0</v>
      </c>
      <c r="G592" s="477">
        <v>0</v>
      </c>
      <c r="H592" s="477">
        <v>0</v>
      </c>
      <c r="I592" s="477">
        <v>0</v>
      </c>
      <c r="J592" s="477">
        <v>0</v>
      </c>
      <c r="K592" s="477">
        <v>0</v>
      </c>
      <c r="L592" s="477">
        <v>0</v>
      </c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89" t="s">
        <v>49</v>
      </c>
      <c r="C593" s="477">
        <v>1</v>
      </c>
      <c r="D593" s="477">
        <v>3</v>
      </c>
      <c r="E593" s="477">
        <v>3</v>
      </c>
      <c r="F593" s="477">
        <v>3</v>
      </c>
      <c r="G593" s="477">
        <v>1</v>
      </c>
      <c r="H593" s="477">
        <v>4</v>
      </c>
      <c r="I593" s="477">
        <v>3</v>
      </c>
      <c r="J593" s="477">
        <v>8</v>
      </c>
      <c r="K593" s="477">
        <v>4</v>
      </c>
      <c r="L593" s="477">
        <v>30</v>
      </c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89" t="s">
        <v>100</v>
      </c>
      <c r="C594" s="477">
        <v>78</v>
      </c>
      <c r="D594" s="477">
        <v>38</v>
      </c>
      <c r="E594" s="477">
        <v>10</v>
      </c>
      <c r="F594" s="477">
        <v>86</v>
      </c>
      <c r="G594" s="477">
        <v>7</v>
      </c>
      <c r="H594" s="477">
        <v>7</v>
      </c>
      <c r="I594" s="477">
        <v>4</v>
      </c>
      <c r="J594" s="477">
        <v>4</v>
      </c>
      <c r="K594" s="477">
        <v>6</v>
      </c>
      <c r="L594" s="477">
        <v>240</v>
      </c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89" t="s">
        <v>199</v>
      </c>
      <c r="C595" s="477">
        <v>3</v>
      </c>
      <c r="D595" s="477">
        <v>6</v>
      </c>
      <c r="E595" s="477">
        <v>22</v>
      </c>
      <c r="F595" s="477">
        <v>78</v>
      </c>
      <c r="G595" s="477">
        <v>31</v>
      </c>
      <c r="H595" s="477">
        <v>6</v>
      </c>
      <c r="I595" s="477">
        <v>233</v>
      </c>
      <c r="J595" s="477">
        <v>138</v>
      </c>
      <c r="K595" s="477">
        <v>37</v>
      </c>
      <c r="L595" s="477">
        <v>554</v>
      </c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89" t="s">
        <v>50</v>
      </c>
      <c r="C596" s="477">
        <v>11</v>
      </c>
      <c r="D596" s="477">
        <v>14</v>
      </c>
      <c r="E596" s="477">
        <v>28</v>
      </c>
      <c r="F596" s="477">
        <v>11</v>
      </c>
      <c r="G596" s="477">
        <v>18</v>
      </c>
      <c r="H596" s="477">
        <v>60</v>
      </c>
      <c r="I596" s="477">
        <v>8</v>
      </c>
      <c r="J596" s="477">
        <v>62</v>
      </c>
      <c r="K596" s="477">
        <v>7</v>
      </c>
      <c r="L596" s="477">
        <v>219</v>
      </c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89" t="s">
        <v>200</v>
      </c>
      <c r="C597" s="477">
        <v>1</v>
      </c>
      <c r="D597" s="477">
        <v>7</v>
      </c>
      <c r="E597" s="477">
        <v>11</v>
      </c>
      <c r="F597" s="477">
        <v>0</v>
      </c>
      <c r="G597" s="477">
        <v>0</v>
      </c>
      <c r="H597" s="477">
        <v>1</v>
      </c>
      <c r="I597" s="477">
        <v>14</v>
      </c>
      <c r="J597" s="477">
        <v>29</v>
      </c>
      <c r="K597" s="477">
        <v>4</v>
      </c>
      <c r="L597" s="477">
        <v>67</v>
      </c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89" t="s">
        <v>201</v>
      </c>
      <c r="C598" s="477">
        <v>0</v>
      </c>
      <c r="D598" s="477">
        <v>1</v>
      </c>
      <c r="E598" s="477">
        <v>31</v>
      </c>
      <c r="F598" s="477">
        <v>1</v>
      </c>
      <c r="G598" s="477">
        <v>1</v>
      </c>
      <c r="H598" s="477">
        <v>0</v>
      </c>
      <c r="I598" s="477">
        <v>0</v>
      </c>
      <c r="J598" s="477">
        <v>0</v>
      </c>
      <c r="K598" s="477">
        <v>0</v>
      </c>
      <c r="L598" s="477">
        <v>34</v>
      </c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89" t="s">
        <v>61</v>
      </c>
      <c r="C599" s="477">
        <v>0</v>
      </c>
      <c r="D599" s="477">
        <v>0</v>
      </c>
      <c r="E599" s="477">
        <v>1</v>
      </c>
      <c r="F599" s="477">
        <v>0</v>
      </c>
      <c r="G599" s="477">
        <v>0</v>
      </c>
      <c r="H599" s="477">
        <v>0</v>
      </c>
      <c r="I599" s="477">
        <v>2</v>
      </c>
      <c r="J599" s="477">
        <v>2</v>
      </c>
      <c r="K599" s="477">
        <v>2</v>
      </c>
      <c r="L599" s="477">
        <v>7</v>
      </c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89" t="s">
        <v>202</v>
      </c>
      <c r="C600" s="477">
        <v>0</v>
      </c>
      <c r="D600" s="477">
        <v>0</v>
      </c>
      <c r="E600" s="477">
        <v>2</v>
      </c>
      <c r="F600" s="477">
        <v>0</v>
      </c>
      <c r="G600" s="477">
        <v>0</v>
      </c>
      <c r="H600" s="477">
        <v>0</v>
      </c>
      <c r="I600" s="477">
        <v>0</v>
      </c>
      <c r="J600" s="477">
        <v>0</v>
      </c>
      <c r="K600" s="477">
        <v>0</v>
      </c>
      <c r="L600" s="477">
        <v>2</v>
      </c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89" t="s">
        <v>203</v>
      </c>
      <c r="C601" s="477">
        <v>8</v>
      </c>
      <c r="D601" s="477">
        <v>1</v>
      </c>
      <c r="E601" s="477">
        <v>15</v>
      </c>
      <c r="F601" s="477">
        <v>1</v>
      </c>
      <c r="G601" s="477">
        <v>1</v>
      </c>
      <c r="H601" s="477">
        <v>0</v>
      </c>
      <c r="I601" s="477">
        <v>11</v>
      </c>
      <c r="J601" s="477">
        <v>3</v>
      </c>
      <c r="K601" s="477">
        <v>11</v>
      </c>
      <c r="L601" s="477">
        <v>51</v>
      </c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89" t="s">
        <v>109</v>
      </c>
      <c r="C602" s="477">
        <v>0</v>
      </c>
      <c r="D602" s="477">
        <v>0</v>
      </c>
      <c r="E602" s="477">
        <v>2</v>
      </c>
      <c r="F602" s="477">
        <v>1</v>
      </c>
      <c r="G602" s="477">
        <v>2</v>
      </c>
      <c r="H602" s="477">
        <v>0</v>
      </c>
      <c r="I602" s="477">
        <v>0</v>
      </c>
      <c r="J602" s="477">
        <v>1</v>
      </c>
      <c r="K602" s="477">
        <v>3</v>
      </c>
      <c r="L602" s="477">
        <v>9</v>
      </c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89" t="s">
        <v>124</v>
      </c>
      <c r="C603" s="477">
        <v>0</v>
      </c>
      <c r="D603" s="477">
        <v>0</v>
      </c>
      <c r="E603" s="477">
        <v>0</v>
      </c>
      <c r="F603" s="477">
        <v>0</v>
      </c>
      <c r="G603" s="477">
        <v>0</v>
      </c>
      <c r="H603" s="477">
        <v>0</v>
      </c>
      <c r="I603" s="477">
        <v>0</v>
      </c>
      <c r="J603" s="477">
        <v>0</v>
      </c>
      <c r="K603" s="477">
        <v>0</v>
      </c>
      <c r="L603" s="477">
        <v>0</v>
      </c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89" t="s">
        <v>234</v>
      </c>
      <c r="C604" s="477">
        <v>3</v>
      </c>
      <c r="D604" s="477">
        <v>6</v>
      </c>
      <c r="E604" s="477">
        <v>7</v>
      </c>
      <c r="F604" s="477">
        <v>2</v>
      </c>
      <c r="G604" s="477">
        <v>2</v>
      </c>
      <c r="H604" s="477">
        <v>1</v>
      </c>
      <c r="I604" s="477">
        <v>1</v>
      </c>
      <c r="J604" s="477">
        <v>0</v>
      </c>
      <c r="K604" s="477">
        <v>0</v>
      </c>
      <c r="L604" s="477">
        <v>22</v>
      </c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89" t="s">
        <v>204</v>
      </c>
      <c r="C605" s="477">
        <v>0</v>
      </c>
      <c r="D605" s="477">
        <v>0</v>
      </c>
      <c r="E605" s="477">
        <v>0</v>
      </c>
      <c r="F605" s="477">
        <v>0</v>
      </c>
      <c r="G605" s="477">
        <v>0</v>
      </c>
      <c r="H605" s="477">
        <v>0</v>
      </c>
      <c r="I605" s="477">
        <v>0</v>
      </c>
      <c r="J605" s="477">
        <v>0</v>
      </c>
      <c r="K605" s="477">
        <v>0</v>
      </c>
      <c r="L605" s="477">
        <v>0</v>
      </c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89" t="s">
        <v>105</v>
      </c>
      <c r="C606" s="477">
        <v>0</v>
      </c>
      <c r="D606" s="477">
        <v>1</v>
      </c>
      <c r="E606" s="477">
        <v>0</v>
      </c>
      <c r="F606" s="477">
        <v>1</v>
      </c>
      <c r="G606" s="477">
        <v>1</v>
      </c>
      <c r="H606" s="477">
        <v>0</v>
      </c>
      <c r="I606" s="477">
        <v>1</v>
      </c>
      <c r="J606" s="477">
        <v>0</v>
      </c>
      <c r="K606" s="477">
        <v>0</v>
      </c>
      <c r="L606" s="477">
        <v>4</v>
      </c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89" t="s">
        <v>179</v>
      </c>
      <c r="C607" s="477">
        <v>0</v>
      </c>
      <c r="D607" s="477">
        <v>0</v>
      </c>
      <c r="E607" s="477">
        <v>0</v>
      </c>
      <c r="F607" s="477">
        <v>0</v>
      </c>
      <c r="G607" s="477">
        <v>0</v>
      </c>
      <c r="H607" s="477">
        <v>0</v>
      </c>
      <c r="I607" s="477">
        <v>0</v>
      </c>
      <c r="J607" s="477">
        <v>0</v>
      </c>
      <c r="K607" s="477">
        <v>0</v>
      </c>
      <c r="L607" s="477">
        <v>0</v>
      </c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89" t="s">
        <v>194</v>
      </c>
      <c r="C608" s="477">
        <v>0</v>
      </c>
      <c r="D608" s="477">
        <v>0</v>
      </c>
      <c r="E608" s="477">
        <v>0</v>
      </c>
      <c r="F608" s="477">
        <v>0</v>
      </c>
      <c r="G608" s="477">
        <v>0</v>
      </c>
      <c r="H608" s="477">
        <v>0</v>
      </c>
      <c r="I608" s="477">
        <v>0</v>
      </c>
      <c r="J608" s="477">
        <v>0</v>
      </c>
      <c r="K608" s="477">
        <v>0</v>
      </c>
      <c r="L608" s="477">
        <v>0</v>
      </c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89" t="s">
        <v>220</v>
      </c>
      <c r="C609" s="477">
        <v>0</v>
      </c>
      <c r="D609" s="477">
        <v>0</v>
      </c>
      <c r="E609" s="477">
        <v>0</v>
      </c>
      <c r="F609" s="477">
        <v>0</v>
      </c>
      <c r="G609" s="477">
        <v>0</v>
      </c>
      <c r="H609" s="477">
        <v>0</v>
      </c>
      <c r="I609" s="477">
        <v>0</v>
      </c>
      <c r="J609" s="477">
        <v>0</v>
      </c>
      <c r="K609" s="477">
        <v>0</v>
      </c>
      <c r="L609" s="477">
        <v>0</v>
      </c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89" t="s">
        <v>218</v>
      </c>
      <c r="C610" s="477">
        <v>1</v>
      </c>
      <c r="D610" s="477">
        <v>7</v>
      </c>
      <c r="E610" s="477">
        <v>7</v>
      </c>
      <c r="F610" s="477">
        <v>6</v>
      </c>
      <c r="G610" s="477">
        <v>6</v>
      </c>
      <c r="H610" s="477">
        <v>1</v>
      </c>
      <c r="I610" s="477">
        <v>1</v>
      </c>
      <c r="J610" s="477">
        <v>7</v>
      </c>
      <c r="K610" s="477">
        <v>4</v>
      </c>
      <c r="L610" s="477">
        <v>40</v>
      </c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89" t="s">
        <v>195</v>
      </c>
      <c r="C611" s="477">
        <v>0</v>
      </c>
      <c r="D611" s="477">
        <v>29</v>
      </c>
      <c r="E611" s="477">
        <v>3</v>
      </c>
      <c r="F611" s="477">
        <v>2</v>
      </c>
      <c r="G611" s="477">
        <v>0</v>
      </c>
      <c r="H611" s="477">
        <v>0</v>
      </c>
      <c r="I611" s="477">
        <v>0</v>
      </c>
      <c r="J611" s="477">
        <v>4</v>
      </c>
      <c r="K611" s="477">
        <v>4</v>
      </c>
      <c r="L611" s="477">
        <v>42</v>
      </c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89" t="s">
        <v>139</v>
      </c>
      <c r="C612" s="477">
        <v>0</v>
      </c>
      <c r="D612" s="477">
        <v>0</v>
      </c>
      <c r="E612" s="477">
        <v>0</v>
      </c>
      <c r="F612" s="477">
        <v>0</v>
      </c>
      <c r="G612" s="477">
        <v>0</v>
      </c>
      <c r="H612" s="477">
        <v>0</v>
      </c>
      <c r="I612" s="477">
        <v>0</v>
      </c>
      <c r="J612" s="477">
        <v>0</v>
      </c>
      <c r="K612" s="477">
        <v>0</v>
      </c>
      <c r="L612" s="477">
        <v>0</v>
      </c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91" t="s">
        <v>276</v>
      </c>
      <c r="C613" s="477">
        <v>230</v>
      </c>
      <c r="D613" s="477">
        <v>216</v>
      </c>
      <c r="E613" s="477">
        <v>300</v>
      </c>
      <c r="F613" s="477">
        <v>306</v>
      </c>
      <c r="G613" s="477">
        <v>350</v>
      </c>
      <c r="H613" s="477">
        <v>172</v>
      </c>
      <c r="I613" s="477">
        <v>415</v>
      </c>
      <c r="J613" s="477">
        <v>428</v>
      </c>
      <c r="K613" s="477">
        <v>196</v>
      </c>
      <c r="L613" s="477">
        <v>2613</v>
      </c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63"/>
      <c r="F614" s="163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712" t="s">
        <v>286</v>
      </c>
      <c r="C616" s="712"/>
      <c r="D616" s="712"/>
      <c r="E616" s="612"/>
      <c r="F616" s="612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65" t="s">
        <v>28</v>
      </c>
      <c r="C619" s="411" t="s">
        <v>277</v>
      </c>
      <c r="D619" s="463" t="s">
        <v>278</v>
      </c>
      <c r="E619" s="428"/>
      <c r="F619" s="13"/>
      <c r="G619" s="3"/>
      <c r="H619" s="20"/>
      <c r="L619" s="23"/>
      <c r="M619" s="20"/>
      <c r="P619" s="23"/>
      <c r="V619" s="178"/>
      <c r="W619" s="163"/>
      <c r="AA619" s="20"/>
    </row>
    <row r="620" spans="2:28" x14ac:dyDescent="0.25">
      <c r="B620" s="460" t="s">
        <v>59</v>
      </c>
      <c r="C620" s="410">
        <v>861</v>
      </c>
      <c r="D620" s="410">
        <v>86</v>
      </c>
      <c r="E620" s="417"/>
      <c r="F620" s="176"/>
      <c r="G620" s="3"/>
      <c r="H620" s="20"/>
      <c r="L620" s="23"/>
      <c r="M620" s="20"/>
      <c r="P620" s="23"/>
      <c r="V620" s="178"/>
      <c r="W620" s="163"/>
      <c r="AA620" s="20"/>
    </row>
    <row r="621" spans="2:28" x14ac:dyDescent="0.35">
      <c r="B621" s="460" t="s">
        <v>32</v>
      </c>
      <c r="C621" s="410">
        <v>629</v>
      </c>
      <c r="D621" s="410">
        <v>63</v>
      </c>
      <c r="E621" s="417"/>
      <c r="F621" s="176"/>
      <c r="G621" s="3"/>
      <c r="H621" s="20"/>
      <c r="L621" s="23"/>
      <c r="M621" s="20"/>
      <c r="P621" s="23"/>
      <c r="V621" s="178"/>
      <c r="W621" s="163"/>
      <c r="X621" s="405"/>
      <c r="Z621" s="392" t="s">
        <v>28</v>
      </c>
      <c r="AA621" s="392" t="s">
        <v>5</v>
      </c>
      <c r="AB621" s="392" t="s">
        <v>239</v>
      </c>
    </row>
    <row r="622" spans="2:28" x14ac:dyDescent="0.35">
      <c r="B622" s="460" t="s">
        <v>33</v>
      </c>
      <c r="C622" s="410">
        <v>551</v>
      </c>
      <c r="D622" s="410">
        <v>51</v>
      </c>
      <c r="E622" s="417"/>
      <c r="F622" s="176"/>
      <c r="G622" s="3"/>
      <c r="H622" s="20"/>
      <c r="L622" s="23"/>
      <c r="M622" s="20"/>
      <c r="P622" s="23"/>
      <c r="V622" s="178"/>
      <c r="W622" s="405">
        <f>C620/C634</f>
        <v>0.12804878048780488</v>
      </c>
      <c r="X622" s="405">
        <f>D620/C634</f>
        <v>1.2790005948839975E-2</v>
      </c>
      <c r="Y622" s="179"/>
      <c r="Z622" s="393" t="s">
        <v>270</v>
      </c>
      <c r="AA622" s="3">
        <v>614</v>
      </c>
      <c r="AB622" s="3">
        <v>68</v>
      </c>
    </row>
    <row r="623" spans="2:28" x14ac:dyDescent="0.35">
      <c r="B623" s="460" t="s">
        <v>34</v>
      </c>
      <c r="C623" s="410">
        <v>386</v>
      </c>
      <c r="D623" s="410">
        <v>27</v>
      </c>
      <c r="E623" s="417"/>
      <c r="F623" s="176"/>
      <c r="G623" s="3"/>
      <c r="H623" s="20"/>
      <c r="L623" s="23"/>
      <c r="M623" s="20"/>
      <c r="P623" s="23"/>
      <c r="V623" s="178"/>
      <c r="W623" s="404">
        <f>C621/C634</f>
        <v>9.3545508625817966E-2</v>
      </c>
      <c r="X623" s="405">
        <f>D621/C634</f>
        <v>9.3694229625223089E-3</v>
      </c>
      <c r="Z623" s="393" t="s">
        <v>271</v>
      </c>
      <c r="AA623" s="3">
        <v>1296</v>
      </c>
      <c r="AB623" s="3">
        <v>125</v>
      </c>
    </row>
    <row r="624" spans="2:28" x14ac:dyDescent="0.35">
      <c r="B624" s="460" t="s">
        <v>35</v>
      </c>
      <c r="C624" s="410">
        <v>906</v>
      </c>
      <c r="D624" s="410">
        <v>103</v>
      </c>
      <c r="E624" s="417"/>
      <c r="F624" s="176"/>
      <c r="G624" s="3"/>
      <c r="H624" s="20"/>
      <c r="L624" s="23"/>
      <c r="M624" s="20"/>
      <c r="P624" s="23"/>
      <c r="V624" s="178"/>
      <c r="W624" s="404">
        <f>C622/C634</f>
        <v>8.194527067221892E-2</v>
      </c>
      <c r="X624" s="405">
        <f>D622/C634</f>
        <v>7.584770969660916E-3</v>
      </c>
      <c r="Z624" s="393" t="s">
        <v>272</v>
      </c>
      <c r="AA624" s="3">
        <v>949</v>
      </c>
      <c r="AB624" s="3">
        <v>92</v>
      </c>
    </row>
    <row r="625" spans="2:29" x14ac:dyDescent="0.35">
      <c r="B625" s="460" t="s">
        <v>31</v>
      </c>
      <c r="C625" s="410">
        <v>526</v>
      </c>
      <c r="D625" s="410">
        <v>66</v>
      </c>
      <c r="E625" s="442"/>
      <c r="F625" s="13"/>
      <c r="G625" s="3"/>
      <c r="H625" s="20"/>
      <c r="L625" s="23"/>
      <c r="M625" s="20"/>
      <c r="P625" s="23"/>
      <c r="V625" s="178"/>
      <c r="W625" s="404">
        <f>C623/C634</f>
        <v>5.7406305770374776E-2</v>
      </c>
      <c r="X625" s="405">
        <f>D623/C634</f>
        <v>4.015466983938132E-3</v>
      </c>
      <c r="Z625" s="393" t="s">
        <v>273</v>
      </c>
      <c r="AA625" s="3">
        <v>712</v>
      </c>
      <c r="AB625" s="3">
        <v>58</v>
      </c>
    </row>
    <row r="626" spans="2:29" x14ac:dyDescent="0.35">
      <c r="B626" s="460" t="s">
        <v>36</v>
      </c>
      <c r="C626" s="410">
        <v>690</v>
      </c>
      <c r="D626" s="410">
        <v>77</v>
      </c>
      <c r="E626" s="442"/>
      <c r="F626" s="13"/>
      <c r="G626" s="3"/>
      <c r="H626" s="20"/>
      <c r="L626" s="23"/>
      <c r="M626" s="20"/>
      <c r="P626" s="23"/>
      <c r="V626" s="178"/>
      <c r="W626" s="404">
        <f>C624/C634</f>
        <v>0.13474122546103509</v>
      </c>
      <c r="X626" s="405">
        <f>D624/C634</f>
        <v>1.5318262938726948E-2</v>
      </c>
      <c r="Z626" s="403" t="s">
        <v>281</v>
      </c>
      <c r="AA626" s="3">
        <v>955</v>
      </c>
      <c r="AB626" s="3">
        <v>88</v>
      </c>
    </row>
    <row r="627" spans="2:29" x14ac:dyDescent="0.35">
      <c r="B627" s="460" t="s">
        <v>37</v>
      </c>
      <c r="C627" s="410">
        <v>828</v>
      </c>
      <c r="D627" s="410">
        <v>68</v>
      </c>
      <c r="E627" s="442"/>
      <c r="F627" s="13"/>
      <c r="G627" s="3"/>
      <c r="H627" s="20"/>
      <c r="L627" s="23"/>
      <c r="M627" s="20"/>
      <c r="P627" s="23"/>
      <c r="V627" s="178"/>
      <c r="W627" s="130">
        <f>C625/C634</f>
        <v>7.8227245687091024E-2</v>
      </c>
      <c r="X627" s="405">
        <f>D625/C634</f>
        <v>9.815585960737656E-3</v>
      </c>
      <c r="Z627" s="403" t="s">
        <v>285</v>
      </c>
      <c r="AA627" s="394">
        <v>1224</v>
      </c>
      <c r="AB627" s="395">
        <v>125</v>
      </c>
    </row>
    <row r="628" spans="2:29" x14ac:dyDescent="0.35">
      <c r="B628" s="460" t="s">
        <v>38</v>
      </c>
      <c r="C628" s="410">
        <v>732</v>
      </c>
      <c r="D628" s="410">
        <v>74</v>
      </c>
      <c r="E628" s="442"/>
      <c r="F628" s="13"/>
      <c r="G628" s="3"/>
      <c r="H628" s="20"/>
      <c r="L628" s="23"/>
      <c r="M628" s="20"/>
      <c r="P628" s="23"/>
      <c r="V628" s="178"/>
      <c r="W628" s="130">
        <f>+C626/C634</f>
        <v>0.10261748958953004</v>
      </c>
      <c r="X628" s="405">
        <f>+D626/C634</f>
        <v>1.1451516954193932E-2</v>
      </c>
      <c r="Z628" s="393" t="s">
        <v>242</v>
      </c>
      <c r="AA628" s="394"/>
      <c r="AB628" s="395"/>
    </row>
    <row r="629" spans="2:29" hidden="1" x14ac:dyDescent="0.35">
      <c r="B629" s="460" t="s">
        <v>39</v>
      </c>
      <c r="C629" s="410">
        <v>0</v>
      </c>
      <c r="D629" s="410">
        <v>0</v>
      </c>
      <c r="E629" s="442"/>
      <c r="F629" s="13"/>
      <c r="G629" s="3"/>
      <c r="H629" s="20"/>
      <c r="L629" s="23"/>
      <c r="M629" s="20"/>
      <c r="P629" s="23"/>
      <c r="V629" s="178"/>
      <c r="W629" s="130">
        <f>+C627/C634</f>
        <v>0.12314098750743604</v>
      </c>
      <c r="X629" s="405">
        <f>+D627/C634</f>
        <v>1.0113027959547887E-2</v>
      </c>
      <c r="Z629" s="393" t="s">
        <v>243</v>
      </c>
      <c r="AA629" s="394"/>
      <c r="AB629" s="395"/>
    </row>
    <row r="630" spans="2:29" hidden="1" x14ac:dyDescent="0.35">
      <c r="B630" s="460" t="s">
        <v>40</v>
      </c>
      <c r="C630" s="410">
        <v>0</v>
      </c>
      <c r="D630" s="410">
        <v>0</v>
      </c>
      <c r="E630" s="442"/>
      <c r="F630" s="13"/>
      <c r="G630" s="3"/>
      <c r="H630" s="20"/>
      <c r="L630" s="23"/>
      <c r="M630" s="20"/>
      <c r="P630" s="23"/>
      <c r="V630" s="178"/>
      <c r="W630" s="130">
        <f>+C628/C634</f>
        <v>0.10886377156454491</v>
      </c>
      <c r="X630" s="405">
        <f>+D628/C634</f>
        <v>1.1005353955978583E-2</v>
      </c>
      <c r="Z630" s="393" t="s">
        <v>244</v>
      </c>
      <c r="AA630" s="394"/>
      <c r="AB630" s="395"/>
    </row>
    <row r="631" spans="2:29" hidden="1" x14ac:dyDescent="0.35">
      <c r="B631" s="460" t="s">
        <v>60</v>
      </c>
      <c r="C631" s="410">
        <v>0</v>
      </c>
      <c r="D631" s="410">
        <v>0</v>
      </c>
      <c r="E631" s="442"/>
      <c r="F631" s="13"/>
      <c r="G631" s="3"/>
      <c r="H631" s="20"/>
      <c r="L631" s="23"/>
      <c r="M631" s="20"/>
      <c r="P631" s="23"/>
      <c r="V631" s="178"/>
      <c r="W631" s="130">
        <f>+C629/C634</f>
        <v>0</v>
      </c>
      <c r="X631" s="405">
        <f>+D629/C634</f>
        <v>0</v>
      </c>
      <c r="Z631" s="393" t="s">
        <v>245</v>
      </c>
      <c r="AA631" s="394"/>
      <c r="AB631" s="395"/>
    </row>
    <row r="632" spans="2:29" hidden="1" x14ac:dyDescent="0.35">
      <c r="B632" s="446"/>
      <c r="E632" s="446"/>
      <c r="F632" s="13"/>
      <c r="G632" s="3"/>
      <c r="H632" s="20"/>
      <c r="L632" s="23"/>
      <c r="M632" s="20"/>
      <c r="P632" s="23"/>
      <c r="V632" s="178"/>
      <c r="W632" s="163"/>
      <c r="X632" s="405"/>
      <c r="Z632" s="393" t="s">
        <v>246</v>
      </c>
      <c r="AA632" s="394"/>
      <c r="AB632" s="395"/>
    </row>
    <row r="633" spans="2:29" x14ac:dyDescent="0.35">
      <c r="B633" s="469" t="s">
        <v>6</v>
      </c>
      <c r="C633" s="411">
        <f>SUM(C620:C632)</f>
        <v>6109</v>
      </c>
      <c r="D633" s="567">
        <f>SUM(D620:D632)</f>
        <v>615</v>
      </c>
      <c r="E633" s="526"/>
      <c r="F633" s="13"/>
      <c r="G633" s="3"/>
      <c r="H633" s="20"/>
      <c r="L633" s="23"/>
      <c r="M633" s="20"/>
      <c r="P633" s="23"/>
      <c r="V633" s="178"/>
      <c r="W633" s="163"/>
      <c r="X633" s="405"/>
      <c r="Z633" s="393" t="s">
        <v>247</v>
      </c>
      <c r="AA633" s="394"/>
      <c r="AB633" s="395"/>
    </row>
    <row r="634" spans="2:29" x14ac:dyDescent="0.25">
      <c r="B634" s="568" t="s">
        <v>282</v>
      </c>
      <c r="C634" s="569">
        <f>C633+D633</f>
        <v>6724</v>
      </c>
      <c r="D634" s="569"/>
      <c r="G634" s="3"/>
      <c r="H634" s="20"/>
      <c r="L634" s="23"/>
      <c r="M634" s="20"/>
      <c r="P634" s="23"/>
      <c r="V634" s="178"/>
      <c r="W634" s="163"/>
      <c r="X634" s="405"/>
      <c r="Z634" s="338"/>
      <c r="AA634" s="339"/>
      <c r="AB634" s="340"/>
    </row>
    <row r="635" spans="2:29" x14ac:dyDescent="0.25">
      <c r="C635" s="417"/>
      <c r="D635" s="417"/>
      <c r="E635" s="426"/>
      <c r="G635" s="3"/>
      <c r="H635" s="20"/>
      <c r="L635" s="23"/>
      <c r="M635" s="20"/>
      <c r="P635" s="23"/>
      <c r="V635" s="178"/>
      <c r="W635" s="405"/>
      <c r="X635" s="405"/>
      <c r="Z635" s="338" t="s">
        <v>248</v>
      </c>
      <c r="AA635" s="343"/>
      <c r="AB635" s="344"/>
    </row>
    <row r="636" spans="2:29" x14ac:dyDescent="0.25">
      <c r="X636" s="406">
        <f>+C633/C634</f>
        <v>0.90853658536585369</v>
      </c>
      <c r="Y636" s="407">
        <f>+D633/C634</f>
        <v>9.1463414634146339E-2</v>
      </c>
      <c r="AA636" s="184"/>
      <c r="AB636" s="184">
        <f>SUM(AA622:AA635)</f>
        <v>5750</v>
      </c>
      <c r="AC636" s="184">
        <f>SUM(AB622:AB635)</f>
        <v>556</v>
      </c>
    </row>
  </sheetData>
  <mergeCells count="115">
    <mergeCell ref="B169:D169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X171:Y171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208:D208"/>
    <mergeCell ref="C207:D207"/>
    <mergeCell ref="G208:H208"/>
    <mergeCell ref="G207:H207"/>
    <mergeCell ref="AL208:AN208"/>
    <mergeCell ref="AH222:AI222"/>
    <mergeCell ref="AH225:AI225"/>
    <mergeCell ref="AH228:AI228"/>
    <mergeCell ref="AH219:AI219"/>
    <mergeCell ref="AB171:AC171"/>
    <mergeCell ref="AD171:AE171"/>
    <mergeCell ref="AF171:AG171"/>
    <mergeCell ref="Z171:AA171"/>
    <mergeCell ref="X243:AA243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K340:L340"/>
    <mergeCell ref="C424:C425"/>
    <mergeCell ref="C339:H339"/>
    <mergeCell ref="B287:C287"/>
    <mergeCell ref="B312:C312"/>
    <mergeCell ref="B304:E306"/>
    <mergeCell ref="E289:F289"/>
    <mergeCell ref="C289:D289"/>
    <mergeCell ref="G289:H289"/>
    <mergeCell ref="M340:N340"/>
    <mergeCell ref="F340:H340"/>
    <mergeCell ref="K339:N339"/>
    <mergeCell ref="J455:J456"/>
    <mergeCell ref="D455:D456"/>
    <mergeCell ref="E455:E45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C340:E340"/>
    <mergeCell ref="A420:E420"/>
    <mergeCell ref="B424:B425"/>
    <mergeCell ref="B616:D616"/>
    <mergeCell ref="K171:L171"/>
    <mergeCell ref="G454:J454"/>
    <mergeCell ref="G453:J453"/>
    <mergeCell ref="G422:J422"/>
    <mergeCell ref="G423:J423"/>
    <mergeCell ref="B531:F531"/>
    <mergeCell ref="B551:F551"/>
    <mergeCell ref="B553:L555"/>
    <mergeCell ref="B585:L586"/>
    <mergeCell ref="B185:D185"/>
    <mergeCell ref="B205:D205"/>
    <mergeCell ref="B215:D215"/>
    <mergeCell ref="B266:D266"/>
    <mergeCell ref="E266:G266"/>
    <mergeCell ref="B337:C337"/>
    <mergeCell ref="D337:E337"/>
    <mergeCell ref="B241:E241"/>
    <mergeCell ref="F241:H241"/>
    <mergeCell ref="B11:D11"/>
    <mergeCell ref="B29:D29"/>
    <mergeCell ref="B49:D49"/>
    <mergeCell ref="B66:D66"/>
    <mergeCell ref="B76:D76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49:D149"/>
    <mergeCell ref="B150:D150"/>
    <mergeCell ref="B156:D156"/>
    <mergeCell ref="B166:D166"/>
    <mergeCell ref="B167:D167"/>
  </mergeCells>
  <phoneticPr fontId="307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249</v>
      </c>
      <c r="C1" t="s">
        <v>250</v>
      </c>
      <c r="D1" t="s">
        <v>251</v>
      </c>
      <c r="E1" t="s">
        <v>190</v>
      </c>
      <c r="F1" t="s">
        <v>191</v>
      </c>
      <c r="G1" t="s">
        <v>192</v>
      </c>
      <c r="H1" t="s">
        <v>193</v>
      </c>
    </row>
    <row r="2" spans="1:8" x14ac:dyDescent="0.25">
      <c r="A2">
        <v>4</v>
      </c>
      <c r="B2" t="s">
        <v>11</v>
      </c>
      <c r="C2" t="s">
        <v>81</v>
      </c>
      <c r="D2" t="s">
        <v>88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81</v>
      </c>
      <c r="D3" t="s">
        <v>88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81</v>
      </c>
      <c r="D4" t="s">
        <v>88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81</v>
      </c>
      <c r="D5" t="s">
        <v>88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93</v>
      </c>
      <c r="C8" t="s">
        <v>95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93</v>
      </c>
      <c r="C9" t="s">
        <v>95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93</v>
      </c>
      <c r="C10" t="s">
        <v>95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93</v>
      </c>
      <c r="C11" t="s">
        <v>95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93</v>
      </c>
      <c r="C12" t="s">
        <v>95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93</v>
      </c>
      <c r="C13" t="s">
        <v>95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93</v>
      </c>
      <c r="C14" t="s">
        <v>95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93</v>
      </c>
      <c r="C15" t="s">
        <v>95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93</v>
      </c>
      <c r="C16" t="s">
        <v>95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91</v>
      </c>
      <c r="C17" t="s">
        <v>97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91</v>
      </c>
      <c r="C18" t="s">
        <v>97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91</v>
      </c>
      <c r="C19" t="s">
        <v>97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91</v>
      </c>
      <c r="C20" t="s">
        <v>97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91</v>
      </c>
      <c r="C21" t="s">
        <v>97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91</v>
      </c>
      <c r="C22" t="s">
        <v>97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91</v>
      </c>
      <c r="C23" t="s">
        <v>97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91</v>
      </c>
      <c r="C24" t="s">
        <v>97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91</v>
      </c>
      <c r="C25" t="s">
        <v>97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91</v>
      </c>
      <c r="C26" t="s">
        <v>97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81</v>
      </c>
      <c r="D27" t="s">
        <v>82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81</v>
      </c>
      <c r="D28" t="s">
        <v>82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81</v>
      </c>
      <c r="D29" t="s">
        <v>82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81</v>
      </c>
      <c r="D30" t="s">
        <v>82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81</v>
      </c>
      <c r="D31" t="s">
        <v>82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81</v>
      </c>
      <c r="D32" t="s">
        <v>82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93</v>
      </c>
      <c r="C33" t="s">
        <v>96</v>
      </c>
      <c r="D33" t="s">
        <v>96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93</v>
      </c>
      <c r="C34" t="s">
        <v>96</v>
      </c>
      <c r="D34" t="s">
        <v>96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93</v>
      </c>
      <c r="C35" t="s">
        <v>96</v>
      </c>
      <c r="D35" t="s">
        <v>96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93</v>
      </c>
      <c r="C36" t="s">
        <v>96</v>
      </c>
      <c r="D36" t="s">
        <v>96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93</v>
      </c>
      <c r="C37" t="s">
        <v>96</v>
      </c>
      <c r="D37" t="s">
        <v>96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93</v>
      </c>
      <c r="C38" t="s">
        <v>96</v>
      </c>
      <c r="D38" t="s">
        <v>96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93</v>
      </c>
      <c r="C39" t="s">
        <v>95</v>
      </c>
      <c r="D39" t="s">
        <v>99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93</v>
      </c>
      <c r="C40" t="s">
        <v>95</v>
      </c>
      <c r="D40" t="s">
        <v>99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93</v>
      </c>
      <c r="C41" t="s">
        <v>95</v>
      </c>
      <c r="D41" t="s">
        <v>99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93</v>
      </c>
      <c r="C42" t="s">
        <v>95</v>
      </c>
      <c r="D42" t="s">
        <v>99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81</v>
      </c>
      <c r="D43" t="s">
        <v>89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81</v>
      </c>
      <c r="D44" t="s">
        <v>89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81</v>
      </c>
      <c r="D45" t="s">
        <v>89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81</v>
      </c>
      <c r="D46" t="s">
        <v>89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81</v>
      </c>
      <c r="D47" t="s">
        <v>89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81</v>
      </c>
      <c r="D48" t="s">
        <v>89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81</v>
      </c>
      <c r="D49" t="s">
        <v>90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81</v>
      </c>
      <c r="D50" t="s">
        <v>90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81</v>
      </c>
      <c r="D51" t="s">
        <v>90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81</v>
      </c>
      <c r="D52" t="s">
        <v>90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81</v>
      </c>
      <c r="D53" t="s">
        <v>90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81</v>
      </c>
      <c r="D54" t="s">
        <v>90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81</v>
      </c>
      <c r="D55" t="s">
        <v>90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81</v>
      </c>
      <c r="D56" t="s">
        <v>90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81</v>
      </c>
      <c r="D57" t="s">
        <v>90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81</v>
      </c>
      <c r="D58" t="s">
        <v>90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81</v>
      </c>
      <c r="D59" t="s">
        <v>87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81</v>
      </c>
      <c r="D60" t="s">
        <v>87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81</v>
      </c>
      <c r="D61" t="s">
        <v>87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81</v>
      </c>
      <c r="D62" t="s">
        <v>87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93</v>
      </c>
      <c r="C63" t="s">
        <v>95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93</v>
      </c>
      <c r="C64" t="s">
        <v>95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93</v>
      </c>
      <c r="C65" t="s">
        <v>95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93</v>
      </c>
      <c r="C66" t="s">
        <v>95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93</v>
      </c>
      <c r="C67" t="s">
        <v>95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93</v>
      </c>
      <c r="C68" t="s">
        <v>95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93</v>
      </c>
      <c r="C69" t="s">
        <v>95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93</v>
      </c>
      <c r="C70" t="s">
        <v>95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93</v>
      </c>
      <c r="C71" t="s">
        <v>95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93</v>
      </c>
      <c r="C72" t="s">
        <v>95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93</v>
      </c>
      <c r="C73" t="s">
        <v>95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93</v>
      </c>
      <c r="C74" t="s">
        <v>95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93</v>
      </c>
      <c r="C75" t="s">
        <v>95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85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85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85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85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85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85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98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98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211</v>
      </c>
      <c r="D87" t="s">
        <v>211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92</v>
      </c>
      <c r="D88" t="s">
        <v>295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92</v>
      </c>
      <c r="D89" t="s">
        <v>295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92</v>
      </c>
      <c r="D90" t="s">
        <v>295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92</v>
      </c>
      <c r="D91" t="s">
        <v>295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296</v>
      </c>
      <c r="D92" t="s">
        <v>296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296</v>
      </c>
      <c r="D93" t="s">
        <v>296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297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297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94</v>
      </c>
      <c r="D96" t="s">
        <v>300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94</v>
      </c>
      <c r="D97" t="s">
        <v>300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94</v>
      </c>
      <c r="D98" t="s">
        <v>300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94</v>
      </c>
      <c r="D99" t="s">
        <v>300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94</v>
      </c>
      <c r="D100" t="s">
        <v>300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94</v>
      </c>
      <c r="D101" t="s">
        <v>300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94</v>
      </c>
      <c r="D102" t="s">
        <v>300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94</v>
      </c>
      <c r="D103" t="s">
        <v>300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93</v>
      </c>
      <c r="C104" t="s">
        <v>95</v>
      </c>
      <c r="D104" t="s">
        <v>302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304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304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304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92</v>
      </c>
      <c r="D108" t="s">
        <v>304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91</v>
      </c>
      <c r="C109" t="s">
        <v>333</v>
      </c>
      <c r="D109" t="s">
        <v>304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304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431</v>
      </c>
      <c r="D111" t="s">
        <v>304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431</v>
      </c>
      <c r="D112" t="s">
        <v>304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84</v>
      </c>
      <c r="D113" t="s">
        <v>305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84</v>
      </c>
      <c r="D114" t="s">
        <v>305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84</v>
      </c>
      <c r="D115" t="s">
        <v>305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257</v>
      </c>
      <c r="D116" t="s">
        <v>308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92</v>
      </c>
      <c r="D117" t="s">
        <v>308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93</v>
      </c>
      <c r="C118" t="s">
        <v>93</v>
      </c>
      <c r="D118" t="s">
        <v>309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93</v>
      </c>
      <c r="C119" t="s">
        <v>93</v>
      </c>
      <c r="D119" t="s">
        <v>309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93</v>
      </c>
      <c r="C120" t="s">
        <v>96</v>
      </c>
      <c r="D120" t="s">
        <v>310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93</v>
      </c>
      <c r="C121" t="s">
        <v>96</v>
      </c>
      <c r="D121" t="s">
        <v>310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94</v>
      </c>
      <c r="D122" t="s">
        <v>315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94</v>
      </c>
      <c r="D123" t="s">
        <v>315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94</v>
      </c>
      <c r="D124" t="s">
        <v>315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94</v>
      </c>
      <c r="D125" t="s">
        <v>315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317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83</v>
      </c>
      <c r="D127" t="s">
        <v>318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83</v>
      </c>
      <c r="D128" t="s">
        <v>318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320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320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91</v>
      </c>
      <c r="C131" t="s">
        <v>97</v>
      </c>
      <c r="D131" t="s">
        <v>321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301</v>
      </c>
      <c r="D132" t="s">
        <v>321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301</v>
      </c>
      <c r="D133" t="s">
        <v>321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301</v>
      </c>
      <c r="D134" t="s">
        <v>321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91</v>
      </c>
      <c r="C135" t="s">
        <v>326</v>
      </c>
      <c r="D135" t="s">
        <v>327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91</v>
      </c>
      <c r="C136" t="s">
        <v>326</v>
      </c>
      <c r="D136" t="s">
        <v>327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91</v>
      </c>
      <c r="C137" t="s">
        <v>326</v>
      </c>
      <c r="D137" t="s">
        <v>327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91</v>
      </c>
      <c r="C138" t="s">
        <v>326</v>
      </c>
      <c r="D138" t="s">
        <v>327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81</v>
      </c>
      <c r="D139" t="s">
        <v>328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81</v>
      </c>
      <c r="D140" t="s">
        <v>328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81</v>
      </c>
      <c r="D141" t="s">
        <v>328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81</v>
      </c>
      <c r="D142" t="s">
        <v>328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81</v>
      </c>
      <c r="D143" t="s">
        <v>328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329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330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330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334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334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93</v>
      </c>
      <c r="C151" t="s">
        <v>293</v>
      </c>
      <c r="D151" t="s">
        <v>335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336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336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336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86</v>
      </c>
      <c r="D155" t="s">
        <v>337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86</v>
      </c>
      <c r="D156" t="s">
        <v>337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86</v>
      </c>
      <c r="D157" t="s">
        <v>337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86</v>
      </c>
      <c r="D158" t="s">
        <v>337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86</v>
      </c>
      <c r="D159" t="s">
        <v>337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338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331</v>
      </c>
      <c r="D161" t="s">
        <v>339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331</v>
      </c>
      <c r="D162" t="s">
        <v>339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331</v>
      </c>
      <c r="D163" t="s">
        <v>339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331</v>
      </c>
      <c r="D164" t="s">
        <v>339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91</v>
      </c>
      <c r="C165" t="s">
        <v>333</v>
      </c>
      <c r="D165" t="s">
        <v>339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92</v>
      </c>
      <c r="D166" t="s">
        <v>340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342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332</v>
      </c>
      <c r="D168" t="s">
        <v>343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332</v>
      </c>
      <c r="D169" t="s">
        <v>343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91</v>
      </c>
      <c r="C170" t="s">
        <v>80</v>
      </c>
      <c r="D170" t="s">
        <v>344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354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354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354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354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91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91</v>
      </c>
      <c r="C177" t="s">
        <v>355</v>
      </c>
      <c r="D177" t="s">
        <v>355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91</v>
      </c>
      <c r="C178" t="s">
        <v>357</v>
      </c>
      <c r="D178" t="s">
        <v>358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91</v>
      </c>
      <c r="C179" t="s">
        <v>97</v>
      </c>
      <c r="D179" t="s">
        <v>359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91</v>
      </c>
      <c r="C180" t="s">
        <v>97</v>
      </c>
      <c r="D180" t="s">
        <v>359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91</v>
      </c>
      <c r="C181" t="s">
        <v>97</v>
      </c>
      <c r="D181" t="s">
        <v>359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91</v>
      </c>
      <c r="C182" t="s">
        <v>97</v>
      </c>
      <c r="D182" t="s">
        <v>359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91</v>
      </c>
      <c r="C183" t="s">
        <v>97</v>
      </c>
      <c r="D183" t="s">
        <v>359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91</v>
      </c>
      <c r="C184" t="s">
        <v>97</v>
      </c>
      <c r="D184" t="s">
        <v>359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91</v>
      </c>
      <c r="C185" t="s">
        <v>97</v>
      </c>
      <c r="D185" t="s">
        <v>359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91</v>
      </c>
      <c r="C186" t="s">
        <v>97</v>
      </c>
      <c r="D186" t="s">
        <v>360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91</v>
      </c>
      <c r="C187" t="s">
        <v>97</v>
      </c>
      <c r="D187" t="s">
        <v>360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91</v>
      </c>
      <c r="C188" t="s">
        <v>97</v>
      </c>
      <c r="D188" t="s">
        <v>360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91</v>
      </c>
      <c r="C189" t="s">
        <v>97</v>
      </c>
      <c r="D189" t="s">
        <v>360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91</v>
      </c>
      <c r="C190" t="s">
        <v>97</v>
      </c>
      <c r="D190" t="s">
        <v>360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376</v>
      </c>
      <c r="D191" t="s">
        <v>360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454</v>
      </c>
      <c r="D192" t="s">
        <v>360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470</v>
      </c>
      <c r="D193" t="s">
        <v>360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470</v>
      </c>
      <c r="D194" t="s">
        <v>360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91</v>
      </c>
      <c r="C195" t="s">
        <v>333</v>
      </c>
      <c r="D195" t="s">
        <v>361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379</v>
      </c>
      <c r="D196" t="s">
        <v>362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92</v>
      </c>
      <c r="D197" t="s">
        <v>363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92</v>
      </c>
      <c r="D198" t="s">
        <v>363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364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81</v>
      </c>
      <c r="D200" t="s">
        <v>365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81</v>
      </c>
      <c r="D201" t="s">
        <v>366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81</v>
      </c>
      <c r="D202" t="s">
        <v>367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368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369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369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296</v>
      </c>
      <c r="D206" t="s">
        <v>370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371</v>
      </c>
      <c r="D207" t="s">
        <v>371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371</v>
      </c>
      <c r="D208" t="s">
        <v>371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372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372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373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373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373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341</v>
      </c>
      <c r="D214" t="s">
        <v>374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94</v>
      </c>
      <c r="D215" t="s">
        <v>377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94</v>
      </c>
      <c r="D216" t="s">
        <v>377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94</v>
      </c>
      <c r="D217" t="s">
        <v>377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94</v>
      </c>
      <c r="D218" t="s">
        <v>377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294</v>
      </c>
      <c r="D219" t="s">
        <v>294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294</v>
      </c>
      <c r="D220" t="s">
        <v>294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294</v>
      </c>
      <c r="D221" t="s">
        <v>294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294</v>
      </c>
      <c r="D222" t="s">
        <v>294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294</v>
      </c>
      <c r="D223" t="s">
        <v>294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294</v>
      </c>
      <c r="D224" t="s">
        <v>378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379</v>
      </c>
      <c r="D225" t="s">
        <v>380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382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383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383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383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383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384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384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385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386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386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386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84</v>
      </c>
      <c r="D237" t="s">
        <v>84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84</v>
      </c>
      <c r="D238" t="s">
        <v>84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84</v>
      </c>
      <c r="D239" t="s">
        <v>84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84</v>
      </c>
      <c r="D240" t="s">
        <v>387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388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389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390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390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390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390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390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391</v>
      </c>
      <c r="D248" t="s">
        <v>391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392</v>
      </c>
      <c r="D249" t="s">
        <v>393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392</v>
      </c>
      <c r="D250" t="s">
        <v>393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392</v>
      </c>
      <c r="D251" t="s">
        <v>393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392</v>
      </c>
      <c r="D252" t="s">
        <v>394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392</v>
      </c>
      <c r="D253" t="s">
        <v>395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392</v>
      </c>
      <c r="D254" t="s">
        <v>395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392</v>
      </c>
      <c r="D255" t="s">
        <v>395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397</v>
      </c>
      <c r="D256" t="s">
        <v>397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397</v>
      </c>
      <c r="D257" t="s">
        <v>397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93</v>
      </c>
      <c r="C258" t="s">
        <v>93</v>
      </c>
      <c r="D258" t="s">
        <v>93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93</v>
      </c>
      <c r="C259" t="s">
        <v>95</v>
      </c>
      <c r="D259" t="s">
        <v>301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93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93</v>
      </c>
      <c r="C261" t="s">
        <v>68</v>
      </c>
      <c r="D261" t="s">
        <v>398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93</v>
      </c>
      <c r="C262" t="s">
        <v>68</v>
      </c>
      <c r="D262" t="s">
        <v>399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93</v>
      </c>
      <c r="C263" t="s">
        <v>68</v>
      </c>
      <c r="D263" t="s">
        <v>400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93</v>
      </c>
      <c r="C264" t="s">
        <v>293</v>
      </c>
      <c r="D264" t="s">
        <v>401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93</v>
      </c>
      <c r="C265" t="s">
        <v>293</v>
      </c>
      <c r="D265" t="s">
        <v>401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93</v>
      </c>
      <c r="C266" t="s">
        <v>96</v>
      </c>
      <c r="D266" t="s">
        <v>402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93</v>
      </c>
      <c r="C267" t="s">
        <v>96</v>
      </c>
      <c r="D267" t="s">
        <v>402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93</v>
      </c>
      <c r="C268" t="s">
        <v>96</v>
      </c>
      <c r="D268" t="s">
        <v>402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93</v>
      </c>
      <c r="C269" t="s">
        <v>96</v>
      </c>
      <c r="D269" t="s">
        <v>402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91</v>
      </c>
      <c r="C270" t="s">
        <v>355</v>
      </c>
      <c r="D270" t="s">
        <v>403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91</v>
      </c>
      <c r="C271" t="s">
        <v>97</v>
      </c>
      <c r="D271" t="s">
        <v>405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86</v>
      </c>
      <c r="D272" t="s">
        <v>406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86</v>
      </c>
      <c r="D273" t="s">
        <v>406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86</v>
      </c>
      <c r="D274" t="s">
        <v>406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86</v>
      </c>
      <c r="D275" t="s">
        <v>406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92</v>
      </c>
      <c r="D276" t="s">
        <v>406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91</v>
      </c>
      <c r="C277" t="s">
        <v>356</v>
      </c>
      <c r="D277" t="s">
        <v>406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375</v>
      </c>
      <c r="D278" t="s">
        <v>406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375</v>
      </c>
      <c r="D279" t="s">
        <v>406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94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353</v>
      </c>
      <c r="D281" t="s">
        <v>353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92</v>
      </c>
      <c r="D282" t="s">
        <v>407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423</v>
      </c>
      <c r="D283" t="s">
        <v>407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322</v>
      </c>
      <c r="D284" t="s">
        <v>408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408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409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379</v>
      </c>
      <c r="D287" t="s">
        <v>379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379</v>
      </c>
      <c r="D288" t="s">
        <v>379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410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410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91</v>
      </c>
      <c r="C291" t="s">
        <v>412</v>
      </c>
      <c r="D291" t="s">
        <v>413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81</v>
      </c>
      <c r="D292" t="s">
        <v>414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381</v>
      </c>
      <c r="D293" t="s">
        <v>381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381</v>
      </c>
      <c r="D294" t="s">
        <v>381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381</v>
      </c>
      <c r="D295" t="s">
        <v>381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381</v>
      </c>
      <c r="D296" t="s">
        <v>381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91</v>
      </c>
      <c r="C297" t="s">
        <v>97</v>
      </c>
      <c r="D297" t="s">
        <v>415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91</v>
      </c>
      <c r="C298" t="s">
        <v>97</v>
      </c>
      <c r="D298" t="s">
        <v>415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296</v>
      </c>
      <c r="D299" t="s">
        <v>416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86</v>
      </c>
      <c r="D300" t="s">
        <v>417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301</v>
      </c>
      <c r="D301" t="s">
        <v>418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316</v>
      </c>
      <c r="D302" t="s">
        <v>419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316</v>
      </c>
      <c r="D303" t="s">
        <v>419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316</v>
      </c>
      <c r="D304" t="s">
        <v>419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91</v>
      </c>
      <c r="C305" t="s">
        <v>421</v>
      </c>
      <c r="D305" t="s">
        <v>422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91</v>
      </c>
      <c r="C306" t="s">
        <v>421</v>
      </c>
      <c r="D306" t="s">
        <v>422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91</v>
      </c>
      <c r="C307" t="s">
        <v>421</v>
      </c>
      <c r="D307" t="s">
        <v>422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424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425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93</v>
      </c>
      <c r="C310" t="s">
        <v>96</v>
      </c>
      <c r="D310" t="s">
        <v>426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93</v>
      </c>
      <c r="C311" t="s">
        <v>96</v>
      </c>
      <c r="D311" t="s">
        <v>426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257</v>
      </c>
      <c r="D312" t="s">
        <v>427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429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431</v>
      </c>
      <c r="D314" t="s">
        <v>432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431</v>
      </c>
      <c r="D315" t="s">
        <v>432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91</v>
      </c>
      <c r="C316" t="s">
        <v>91</v>
      </c>
      <c r="D316" t="s">
        <v>433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91</v>
      </c>
      <c r="C317" t="s">
        <v>91</v>
      </c>
      <c r="D317" t="s">
        <v>433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434</v>
      </c>
      <c r="D318" t="s">
        <v>435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436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436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430</v>
      </c>
      <c r="D321" t="s">
        <v>437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439</v>
      </c>
      <c r="D322" t="s">
        <v>440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86</v>
      </c>
      <c r="D323" t="s">
        <v>441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86</v>
      </c>
      <c r="D324" t="s">
        <v>441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411</v>
      </c>
      <c r="D325" t="s">
        <v>442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91</v>
      </c>
      <c r="C326" t="s">
        <v>80</v>
      </c>
      <c r="D326" t="s">
        <v>443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91</v>
      </c>
      <c r="C327" t="s">
        <v>80</v>
      </c>
      <c r="D327" t="s">
        <v>443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91</v>
      </c>
      <c r="C328" t="s">
        <v>97</v>
      </c>
      <c r="D328" t="s">
        <v>444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91</v>
      </c>
      <c r="C329" t="s">
        <v>97</v>
      </c>
      <c r="D329" t="s">
        <v>444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91</v>
      </c>
      <c r="C330" t="s">
        <v>97</v>
      </c>
      <c r="D330" t="s">
        <v>444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91</v>
      </c>
      <c r="C331" t="s">
        <v>97</v>
      </c>
      <c r="D331" t="s">
        <v>444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91</v>
      </c>
      <c r="C332" t="s">
        <v>97</v>
      </c>
      <c r="D332" t="s">
        <v>444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445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446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446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428</v>
      </c>
      <c r="D336" t="s">
        <v>428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428</v>
      </c>
      <c r="D337" t="s">
        <v>428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381</v>
      </c>
      <c r="D338" t="s">
        <v>447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381</v>
      </c>
      <c r="D339" t="s">
        <v>447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93</v>
      </c>
      <c r="C340" t="s">
        <v>289</v>
      </c>
      <c r="D340" t="s">
        <v>448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451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452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453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453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453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91</v>
      </c>
      <c r="C346" t="s">
        <v>455</v>
      </c>
      <c r="D346" t="s">
        <v>456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457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458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91</v>
      </c>
      <c r="C349" t="s">
        <v>80</v>
      </c>
      <c r="D349" t="s">
        <v>459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434</v>
      </c>
      <c r="D350" t="s">
        <v>434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379</v>
      </c>
      <c r="D351" t="s">
        <v>460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461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411</v>
      </c>
      <c r="D353" t="s">
        <v>462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396</v>
      </c>
      <c r="D354" t="s">
        <v>463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93</v>
      </c>
      <c r="C355" t="s">
        <v>93</v>
      </c>
      <c r="D355" t="s">
        <v>464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93</v>
      </c>
      <c r="C356" t="s">
        <v>93</v>
      </c>
      <c r="D356" t="s">
        <v>464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91</v>
      </c>
      <c r="C357" t="s">
        <v>91</v>
      </c>
      <c r="D357" t="s">
        <v>465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91</v>
      </c>
      <c r="C358" t="s">
        <v>91</v>
      </c>
      <c r="D358" t="s">
        <v>465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91</v>
      </c>
      <c r="C359" t="s">
        <v>70</v>
      </c>
      <c r="D359" t="s">
        <v>466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91</v>
      </c>
      <c r="C360" t="s">
        <v>70</v>
      </c>
      <c r="D360" t="s">
        <v>466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211</v>
      </c>
      <c r="D362" t="s">
        <v>467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211</v>
      </c>
      <c r="D363" t="s">
        <v>467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211</v>
      </c>
      <c r="D364" t="s">
        <v>467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467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439</v>
      </c>
      <c r="D366" t="s">
        <v>468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434</v>
      </c>
      <c r="D367" t="s">
        <v>469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91</v>
      </c>
      <c r="C368" t="s">
        <v>97</v>
      </c>
      <c r="D368" t="s">
        <v>471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91</v>
      </c>
      <c r="C369" t="s">
        <v>97</v>
      </c>
      <c r="D369" t="s">
        <v>471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472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93</v>
      </c>
      <c r="C371" t="s">
        <v>289</v>
      </c>
      <c r="D371" t="s">
        <v>473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93</v>
      </c>
      <c r="C372" t="s">
        <v>293</v>
      </c>
      <c r="D372" t="s">
        <v>293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474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92</v>
      </c>
      <c r="D374" t="s">
        <v>475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91</v>
      </c>
      <c r="C375" t="s">
        <v>404</v>
      </c>
      <c r="D375" t="s">
        <v>476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477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91</v>
      </c>
      <c r="C377" t="s">
        <v>97</v>
      </c>
      <c r="D377" t="s">
        <v>478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91</v>
      </c>
      <c r="C378" t="s">
        <v>97</v>
      </c>
      <c r="D378" t="s">
        <v>478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470</v>
      </c>
      <c r="D379" t="s">
        <v>479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294</v>
      </c>
      <c r="D380" t="s">
        <v>480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481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481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482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91</v>
      </c>
      <c r="C384" t="s">
        <v>70</v>
      </c>
      <c r="D384" t="s">
        <v>483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91</v>
      </c>
      <c r="C385" t="s">
        <v>70</v>
      </c>
      <c r="D385" t="s">
        <v>483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91</v>
      </c>
      <c r="C386" t="s">
        <v>438</v>
      </c>
      <c r="D386" t="s">
        <v>484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423</v>
      </c>
      <c r="D387" t="s">
        <v>485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91</v>
      </c>
      <c r="C388" t="s">
        <v>455</v>
      </c>
      <c r="D388" t="s">
        <v>486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381</v>
      </c>
      <c r="D389" t="s">
        <v>487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316</v>
      </c>
      <c r="D390" t="s">
        <v>488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489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91</v>
      </c>
      <c r="C392" t="s">
        <v>357</v>
      </c>
      <c r="D392" t="s">
        <v>490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375</v>
      </c>
      <c r="D393" t="s">
        <v>491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92</v>
      </c>
      <c r="D394" t="s">
        <v>92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492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91</v>
      </c>
      <c r="C396" t="s">
        <v>420</v>
      </c>
      <c r="D396" t="s">
        <v>493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91</v>
      </c>
      <c r="C397" t="s">
        <v>420</v>
      </c>
      <c r="D397" t="s">
        <v>493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91</v>
      </c>
      <c r="C398" t="s">
        <v>420</v>
      </c>
      <c r="D398" t="s">
        <v>493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91</v>
      </c>
      <c r="C399" t="s">
        <v>412</v>
      </c>
      <c r="D399" t="s">
        <v>494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91</v>
      </c>
      <c r="C400" t="s">
        <v>495</v>
      </c>
      <c r="D400" t="s">
        <v>496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91</v>
      </c>
      <c r="C401" t="s">
        <v>412</v>
      </c>
      <c r="D401" t="s">
        <v>497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294</v>
      </c>
      <c r="D402" t="s">
        <v>498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499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332</v>
      </c>
      <c r="D404" t="s">
        <v>500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91</v>
      </c>
      <c r="C405" t="s">
        <v>421</v>
      </c>
      <c r="D405" t="s">
        <v>501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3"/>
  <sheetViews>
    <sheetView zoomScale="90" zoomScaleNormal="90" workbookViewId="0">
      <selection activeCell="E13" sqref="E13"/>
    </sheetView>
  </sheetViews>
  <sheetFormatPr baseColWidth="10" defaultColWidth="11.453125" defaultRowHeight="14.5" x14ac:dyDescent="0.35"/>
  <cols>
    <col min="1" max="2" width="11.453125" style="347"/>
    <col min="3" max="3" width="20.26953125" style="347" customWidth="1"/>
    <col min="4" max="4" width="25.453125" style="347" customWidth="1"/>
    <col min="5" max="5" width="31.453125" style="347" customWidth="1"/>
    <col min="6" max="6" width="15.81640625" style="347" customWidth="1"/>
    <col min="7" max="7" width="16.453125" style="347" bestFit="1" customWidth="1"/>
    <col min="8" max="9" width="11.453125" style="347"/>
    <col min="10" max="11" width="0" style="347" hidden="1" customWidth="1"/>
    <col min="12" max="16384" width="11.453125" style="347"/>
  </cols>
  <sheetData>
    <row r="1" spans="2:11" x14ac:dyDescent="0.35">
      <c r="B1" s="345" t="s">
        <v>69</v>
      </c>
      <c r="C1" s="345" t="s">
        <v>249</v>
      </c>
      <c r="D1" s="345" t="s">
        <v>250</v>
      </c>
      <c r="E1" s="345" t="s">
        <v>251</v>
      </c>
      <c r="F1" s="345" t="s">
        <v>190</v>
      </c>
      <c r="G1" s="345" t="s">
        <v>191</v>
      </c>
      <c r="H1" s="345" t="s">
        <v>192</v>
      </c>
      <c r="I1" s="345" t="s">
        <v>193</v>
      </c>
      <c r="J1" s="345"/>
      <c r="K1" s="345"/>
    </row>
    <row r="2" spans="2:11" x14ac:dyDescent="0.35">
      <c r="B2" s="396">
        <v>4</v>
      </c>
      <c r="C2" s="396" t="s">
        <v>91</v>
      </c>
      <c r="D2" s="396" t="s">
        <v>412</v>
      </c>
      <c r="E2" s="396" t="s">
        <v>413</v>
      </c>
      <c r="F2" s="396">
        <v>9300000</v>
      </c>
      <c r="G2" s="396">
        <v>9500000</v>
      </c>
      <c r="H2" s="396">
        <v>1</v>
      </c>
      <c r="I2" s="396"/>
      <c r="K2" s="323"/>
    </row>
    <row r="3" spans="2:11" x14ac:dyDescent="0.35">
      <c r="B3" s="396">
        <v>4</v>
      </c>
      <c r="C3" s="396" t="s">
        <v>91</v>
      </c>
      <c r="D3" s="396" t="s">
        <v>355</v>
      </c>
      <c r="E3" s="396" t="s">
        <v>505</v>
      </c>
      <c r="F3" s="396">
        <v>9300000</v>
      </c>
      <c r="G3" s="396">
        <v>9500000</v>
      </c>
      <c r="H3" s="396">
        <v>1</v>
      </c>
      <c r="I3" s="396"/>
      <c r="K3" s="323"/>
    </row>
    <row r="4" spans="2:11" x14ac:dyDescent="0.35">
      <c r="B4" s="396">
        <v>4</v>
      </c>
      <c r="C4" s="396" t="s">
        <v>91</v>
      </c>
      <c r="D4" s="396" t="s">
        <v>355</v>
      </c>
      <c r="E4" s="396" t="s">
        <v>403</v>
      </c>
      <c r="F4" s="396">
        <v>7594500</v>
      </c>
      <c r="G4" s="396">
        <v>43344500</v>
      </c>
      <c r="H4" s="396">
        <v>2</v>
      </c>
      <c r="I4" s="396"/>
      <c r="K4" s="323"/>
    </row>
    <row r="5" spans="2:11" x14ac:dyDescent="0.35">
      <c r="B5" s="396">
        <v>4</v>
      </c>
      <c r="C5" s="396" t="s">
        <v>91</v>
      </c>
      <c r="D5" s="396" t="s">
        <v>455</v>
      </c>
      <c r="E5" s="396" t="s">
        <v>486</v>
      </c>
      <c r="F5" s="396">
        <v>9195000</v>
      </c>
      <c r="G5" s="396">
        <v>21155000</v>
      </c>
      <c r="H5" s="396">
        <v>1</v>
      </c>
      <c r="I5" s="396"/>
      <c r="K5" s="323"/>
    </row>
    <row r="6" spans="2:11" x14ac:dyDescent="0.35">
      <c r="B6" s="396">
        <v>4</v>
      </c>
      <c r="C6" s="396" t="s">
        <v>91</v>
      </c>
      <c r="D6" s="396" t="s">
        <v>326</v>
      </c>
      <c r="E6" s="396" t="s">
        <v>327</v>
      </c>
      <c r="F6" s="396">
        <v>6734000</v>
      </c>
      <c r="G6" s="396">
        <v>55700000</v>
      </c>
      <c r="H6" s="396">
        <v>1</v>
      </c>
      <c r="I6" s="396"/>
      <c r="K6" s="323"/>
    </row>
    <row r="7" spans="2:11" x14ac:dyDescent="0.35">
      <c r="B7" s="396">
        <v>4</v>
      </c>
      <c r="C7" s="396" t="s">
        <v>91</v>
      </c>
      <c r="D7" s="396" t="s">
        <v>97</v>
      </c>
      <c r="E7" s="396" t="s">
        <v>360</v>
      </c>
      <c r="F7" s="396">
        <v>13950000</v>
      </c>
      <c r="G7" s="396">
        <v>14250000</v>
      </c>
      <c r="H7" s="396">
        <v>1</v>
      </c>
      <c r="I7" s="396"/>
      <c r="K7" s="323"/>
    </row>
    <row r="8" spans="2:11" x14ac:dyDescent="0.35">
      <c r="B8" s="396">
        <v>4</v>
      </c>
      <c r="C8" s="396" t="s">
        <v>91</v>
      </c>
      <c r="D8" s="396" t="s">
        <v>97</v>
      </c>
      <c r="E8" s="396" t="s">
        <v>471</v>
      </c>
      <c r="F8" s="396">
        <v>6975000</v>
      </c>
      <c r="G8" s="396">
        <v>11825000</v>
      </c>
      <c r="H8" s="396">
        <v>2</v>
      </c>
      <c r="I8" s="396"/>
      <c r="K8" s="323"/>
    </row>
    <row r="9" spans="2:11" x14ac:dyDescent="0.35">
      <c r="B9" s="396">
        <v>4</v>
      </c>
      <c r="C9" s="396" t="s">
        <v>91</v>
      </c>
      <c r="D9" s="396" t="s">
        <v>97</v>
      </c>
      <c r="E9" s="396" t="s">
        <v>444</v>
      </c>
      <c r="F9" s="396">
        <v>13950000</v>
      </c>
      <c r="G9" s="396">
        <v>14200000</v>
      </c>
      <c r="H9" s="396">
        <v>1</v>
      </c>
      <c r="I9" s="396"/>
      <c r="K9" s="323"/>
    </row>
    <row r="10" spans="2:11" x14ac:dyDescent="0.35">
      <c r="B10" s="396">
        <v>4</v>
      </c>
      <c r="C10" s="396" t="s">
        <v>11</v>
      </c>
      <c r="D10" s="396" t="s">
        <v>11</v>
      </c>
      <c r="E10" s="396" t="s">
        <v>556</v>
      </c>
      <c r="F10" s="396">
        <v>8749000</v>
      </c>
      <c r="G10" s="396">
        <v>36319000</v>
      </c>
      <c r="H10" s="396">
        <v>1</v>
      </c>
      <c r="I10" s="396"/>
      <c r="K10" s="323"/>
    </row>
    <row r="11" spans="2:11" x14ac:dyDescent="0.35">
      <c r="B11" s="396">
        <v>4</v>
      </c>
      <c r="C11" s="396" t="s">
        <v>11</v>
      </c>
      <c r="D11" s="396" t="s">
        <v>11</v>
      </c>
      <c r="E11" s="396" t="s">
        <v>535</v>
      </c>
      <c r="F11" s="396">
        <v>7909000</v>
      </c>
      <c r="G11" s="396">
        <v>24029000</v>
      </c>
      <c r="H11" s="396">
        <v>1</v>
      </c>
      <c r="I11" s="396"/>
      <c r="K11" s="323"/>
    </row>
    <row r="12" spans="2:11" x14ac:dyDescent="0.35">
      <c r="B12" s="396">
        <v>4</v>
      </c>
      <c r="C12" s="396" t="s">
        <v>11</v>
      </c>
      <c r="D12" s="396" t="s">
        <v>92</v>
      </c>
      <c r="E12" s="396" t="s">
        <v>295</v>
      </c>
      <c r="F12" s="396">
        <v>9221000</v>
      </c>
      <c r="G12" s="396">
        <v>9500000</v>
      </c>
      <c r="H12" s="396">
        <v>1</v>
      </c>
      <c r="I12" s="396"/>
      <c r="K12" s="323"/>
    </row>
    <row r="13" spans="2:11" x14ac:dyDescent="0.35">
      <c r="B13" s="396">
        <v>4</v>
      </c>
      <c r="C13" s="396" t="s">
        <v>11</v>
      </c>
      <c r="D13" s="396" t="s">
        <v>72</v>
      </c>
      <c r="E13" s="396" t="s">
        <v>72</v>
      </c>
      <c r="F13" s="396">
        <v>9201000</v>
      </c>
      <c r="G13" s="396">
        <v>9500000</v>
      </c>
      <c r="H13" s="396">
        <v>1</v>
      </c>
      <c r="I13" s="396"/>
      <c r="K13" s="323"/>
    </row>
    <row r="14" spans="2:11" x14ac:dyDescent="0.35">
      <c r="B14" s="396">
        <v>4</v>
      </c>
      <c r="C14" s="396" t="s">
        <v>11</v>
      </c>
      <c r="D14" s="396" t="s">
        <v>81</v>
      </c>
      <c r="E14" s="396" t="s">
        <v>87</v>
      </c>
      <c r="F14" s="396">
        <v>9260000</v>
      </c>
      <c r="G14" s="396">
        <v>9500000</v>
      </c>
      <c r="H14" s="396">
        <v>1</v>
      </c>
      <c r="I14" s="396"/>
      <c r="K14" s="323"/>
    </row>
    <row r="15" spans="2:11" x14ac:dyDescent="0.35">
      <c r="B15" s="396">
        <v>4</v>
      </c>
      <c r="C15" s="396" t="s">
        <v>11</v>
      </c>
      <c r="D15" s="396" t="s">
        <v>81</v>
      </c>
      <c r="E15" s="396" t="s">
        <v>82</v>
      </c>
      <c r="F15" s="396">
        <v>8917000</v>
      </c>
      <c r="G15" s="396">
        <v>21549000</v>
      </c>
      <c r="H15" s="396">
        <v>1</v>
      </c>
      <c r="I15" s="396"/>
      <c r="K15" s="323"/>
    </row>
    <row r="16" spans="2:11" x14ac:dyDescent="0.35">
      <c r="B16" s="396">
        <v>4</v>
      </c>
      <c r="C16" s="396" t="s">
        <v>11</v>
      </c>
      <c r="D16" s="396" t="s">
        <v>81</v>
      </c>
      <c r="E16" s="396" t="s">
        <v>88</v>
      </c>
      <c r="F16" s="396">
        <v>8203000</v>
      </c>
      <c r="G16" s="396">
        <v>9500000</v>
      </c>
      <c r="H16" s="396">
        <v>1</v>
      </c>
      <c r="I16" s="396"/>
      <c r="K16" s="323"/>
    </row>
    <row r="17" spans="2:11" x14ac:dyDescent="0.35">
      <c r="B17" s="396">
        <v>4</v>
      </c>
      <c r="C17" s="396" t="s">
        <v>11</v>
      </c>
      <c r="D17" s="396" t="s">
        <v>81</v>
      </c>
      <c r="E17" s="396" t="s">
        <v>89</v>
      </c>
      <c r="F17" s="396">
        <v>9286000</v>
      </c>
      <c r="G17" s="396">
        <v>9600000</v>
      </c>
      <c r="H17" s="396">
        <v>1</v>
      </c>
      <c r="I17" s="396"/>
      <c r="K17" s="323"/>
    </row>
    <row r="18" spans="2:11" x14ac:dyDescent="0.35">
      <c r="B18" s="396">
        <v>4</v>
      </c>
      <c r="C18" s="396" t="s">
        <v>11</v>
      </c>
      <c r="D18" s="396" t="s">
        <v>81</v>
      </c>
      <c r="E18" s="396" t="s">
        <v>365</v>
      </c>
      <c r="F18" s="396">
        <v>9275666.6666666698</v>
      </c>
      <c r="G18" s="396">
        <v>16924881.98</v>
      </c>
      <c r="H18" s="396">
        <v>3</v>
      </c>
      <c r="I18" s="396"/>
      <c r="K18" s="323"/>
    </row>
    <row r="19" spans="2:11" x14ac:dyDescent="0.35">
      <c r="B19" s="396">
        <v>4</v>
      </c>
      <c r="C19" s="396" t="s">
        <v>11</v>
      </c>
      <c r="D19" s="396" t="s">
        <v>81</v>
      </c>
      <c r="E19" s="396" t="s">
        <v>367</v>
      </c>
      <c r="F19" s="396">
        <v>8951000</v>
      </c>
      <c r="G19" s="396">
        <v>9455000</v>
      </c>
      <c r="H19" s="396">
        <v>4</v>
      </c>
      <c r="I19" s="396"/>
      <c r="K19" s="323"/>
    </row>
    <row r="20" spans="2:11" x14ac:dyDescent="0.35">
      <c r="B20" s="396">
        <v>4</v>
      </c>
      <c r="C20" s="396" t="s">
        <v>11</v>
      </c>
      <c r="D20" s="396" t="s">
        <v>81</v>
      </c>
      <c r="E20" s="396" t="s">
        <v>90</v>
      </c>
      <c r="F20" s="396">
        <v>9300000</v>
      </c>
      <c r="G20" s="396">
        <v>9600000</v>
      </c>
      <c r="H20" s="396">
        <v>2</v>
      </c>
      <c r="I20" s="396"/>
      <c r="K20" s="323"/>
    </row>
    <row r="21" spans="2:11" x14ac:dyDescent="0.35">
      <c r="B21" s="396">
        <v>4</v>
      </c>
      <c r="C21" s="396" t="s">
        <v>11</v>
      </c>
      <c r="D21" s="396" t="s">
        <v>509</v>
      </c>
      <c r="E21" s="396" t="s">
        <v>344</v>
      </c>
      <c r="F21" s="396">
        <v>9293000</v>
      </c>
      <c r="G21" s="396">
        <v>19293000</v>
      </c>
      <c r="H21" s="396">
        <v>1</v>
      </c>
      <c r="I21" s="396"/>
      <c r="K21" s="323"/>
    </row>
    <row r="22" spans="2:11" x14ac:dyDescent="0.35">
      <c r="B22" s="396">
        <v>4</v>
      </c>
      <c r="C22" s="396" t="s">
        <v>11</v>
      </c>
      <c r="D22" s="396" t="s">
        <v>74</v>
      </c>
      <c r="E22" s="396" t="s">
        <v>74</v>
      </c>
      <c r="F22" s="396">
        <v>6975000</v>
      </c>
      <c r="G22" s="396">
        <v>11825000</v>
      </c>
      <c r="H22" s="396">
        <v>2</v>
      </c>
      <c r="I22" s="396"/>
      <c r="K22" s="323"/>
    </row>
    <row r="23" spans="2:11" x14ac:dyDescent="0.35">
      <c r="B23" s="396">
        <v>4</v>
      </c>
      <c r="C23" s="396" t="s">
        <v>11</v>
      </c>
      <c r="D23" s="396" t="s">
        <v>74</v>
      </c>
      <c r="E23" s="396" t="s">
        <v>98</v>
      </c>
      <c r="F23" s="396">
        <v>9300000</v>
      </c>
      <c r="G23" s="396">
        <v>9600000</v>
      </c>
      <c r="H23" s="396">
        <v>3</v>
      </c>
      <c r="I23" s="396"/>
      <c r="K23" s="323"/>
    </row>
    <row r="24" spans="2:11" x14ac:dyDescent="0.35">
      <c r="B24" s="396">
        <v>4</v>
      </c>
      <c r="C24" s="396" t="s">
        <v>11</v>
      </c>
      <c r="D24" s="396" t="s">
        <v>74</v>
      </c>
      <c r="E24" s="396" t="s">
        <v>368</v>
      </c>
      <c r="F24" s="396">
        <v>9300000</v>
      </c>
      <c r="G24" s="396">
        <v>9600000</v>
      </c>
      <c r="H24" s="396">
        <v>2</v>
      </c>
      <c r="I24" s="396"/>
      <c r="K24" s="323"/>
    </row>
    <row r="25" spans="2:11" x14ac:dyDescent="0.35">
      <c r="B25" s="396">
        <v>4</v>
      </c>
      <c r="C25" s="396" t="s">
        <v>11</v>
      </c>
      <c r="D25" s="396" t="s">
        <v>74</v>
      </c>
      <c r="E25" s="396" t="s">
        <v>369</v>
      </c>
      <c r="F25" s="396">
        <v>9300000</v>
      </c>
      <c r="G25" s="396">
        <v>9600000</v>
      </c>
      <c r="H25" s="396">
        <v>1</v>
      </c>
      <c r="I25" s="396"/>
      <c r="K25" s="323"/>
    </row>
    <row r="26" spans="2:11" x14ac:dyDescent="0.35">
      <c r="B26" s="396">
        <v>4</v>
      </c>
      <c r="C26" s="396" t="s">
        <v>11</v>
      </c>
      <c r="D26" s="396" t="s">
        <v>74</v>
      </c>
      <c r="E26" s="396" t="s">
        <v>524</v>
      </c>
      <c r="F26" s="396">
        <v>9280000</v>
      </c>
      <c r="G26" s="396">
        <v>9500000</v>
      </c>
      <c r="H26" s="396">
        <v>1</v>
      </c>
      <c r="I26" s="396"/>
      <c r="K26" s="323"/>
    </row>
    <row r="27" spans="2:11" x14ac:dyDescent="0.35">
      <c r="B27" s="396">
        <v>4</v>
      </c>
      <c r="C27" s="396" t="s">
        <v>11</v>
      </c>
      <c r="D27" s="396" t="s">
        <v>74</v>
      </c>
      <c r="E27" s="396" t="s">
        <v>330</v>
      </c>
      <c r="F27" s="396">
        <v>9300000</v>
      </c>
      <c r="G27" s="396">
        <v>9550000</v>
      </c>
      <c r="H27" s="396">
        <v>2</v>
      </c>
      <c r="I27" s="396"/>
      <c r="K27" s="323"/>
    </row>
    <row r="28" spans="2:11" x14ac:dyDescent="0.35">
      <c r="B28" s="396">
        <v>4</v>
      </c>
      <c r="C28" s="396" t="s">
        <v>11</v>
      </c>
      <c r="D28" s="396" t="s">
        <v>74</v>
      </c>
      <c r="E28" s="396" t="s">
        <v>317</v>
      </c>
      <c r="F28" s="396">
        <v>9300000</v>
      </c>
      <c r="G28" s="396">
        <v>9600000</v>
      </c>
      <c r="H28" s="396">
        <v>1</v>
      </c>
      <c r="I28" s="396"/>
      <c r="K28" s="323"/>
    </row>
    <row r="29" spans="2:11" x14ac:dyDescent="0.35">
      <c r="B29" s="396">
        <v>4</v>
      </c>
      <c r="C29" s="396" t="s">
        <v>11</v>
      </c>
      <c r="D29" s="396" t="s">
        <v>371</v>
      </c>
      <c r="E29" s="396" t="s">
        <v>511</v>
      </c>
      <c r="F29" s="396">
        <v>8877500</v>
      </c>
      <c r="G29" s="396">
        <v>9500000</v>
      </c>
      <c r="H29" s="396">
        <v>2</v>
      </c>
      <c r="I29" s="396"/>
      <c r="K29" s="323"/>
    </row>
    <row r="30" spans="2:11" x14ac:dyDescent="0.35">
      <c r="B30" s="396">
        <v>4</v>
      </c>
      <c r="C30" s="396" t="s">
        <v>12</v>
      </c>
      <c r="D30" s="396" t="s">
        <v>12</v>
      </c>
      <c r="E30" s="396" t="s">
        <v>557</v>
      </c>
      <c r="F30" s="396">
        <v>9300000</v>
      </c>
      <c r="G30" s="396">
        <v>10600000</v>
      </c>
      <c r="H30" s="396">
        <v>1</v>
      </c>
      <c r="I30" s="396"/>
      <c r="K30" s="323"/>
    </row>
    <row r="31" spans="2:11" x14ac:dyDescent="0.35">
      <c r="B31" s="396">
        <v>4</v>
      </c>
      <c r="C31" s="396" t="s">
        <v>12</v>
      </c>
      <c r="D31" s="396" t="s">
        <v>12</v>
      </c>
      <c r="E31" s="396" t="s">
        <v>457</v>
      </c>
      <c r="F31" s="396">
        <v>8077000</v>
      </c>
      <c r="G31" s="396">
        <v>46932808.640000001</v>
      </c>
      <c r="H31" s="396">
        <v>1</v>
      </c>
      <c r="I31" s="396"/>
      <c r="K31" s="323"/>
    </row>
    <row r="32" spans="2:11" x14ac:dyDescent="0.35">
      <c r="B32" s="396">
        <v>4</v>
      </c>
      <c r="C32" s="396" t="s">
        <v>12</v>
      </c>
      <c r="D32" s="396" t="s">
        <v>12</v>
      </c>
      <c r="E32" s="396" t="s">
        <v>373</v>
      </c>
      <c r="F32" s="396">
        <v>8182000</v>
      </c>
      <c r="G32" s="396">
        <v>38982500</v>
      </c>
      <c r="H32" s="396">
        <v>2</v>
      </c>
      <c r="I32" s="396"/>
      <c r="K32" s="323"/>
    </row>
    <row r="33" spans="2:11" x14ac:dyDescent="0.35">
      <c r="B33" s="396">
        <v>4</v>
      </c>
      <c r="C33" s="396" t="s">
        <v>12</v>
      </c>
      <c r="D33" s="396" t="s">
        <v>12</v>
      </c>
      <c r="E33" s="396" t="s">
        <v>451</v>
      </c>
      <c r="F33" s="396">
        <v>7531500</v>
      </c>
      <c r="G33" s="396">
        <v>45382744.700000003</v>
      </c>
      <c r="H33" s="396">
        <v>2</v>
      </c>
      <c r="I33" s="396"/>
      <c r="K33" s="323"/>
    </row>
    <row r="34" spans="2:11" x14ac:dyDescent="0.35">
      <c r="B34" s="396">
        <v>4</v>
      </c>
      <c r="C34" s="396" t="s">
        <v>12</v>
      </c>
      <c r="D34" s="396" t="s">
        <v>12</v>
      </c>
      <c r="E34" s="396" t="s">
        <v>452</v>
      </c>
      <c r="F34" s="396">
        <v>7741000</v>
      </c>
      <c r="G34" s="396">
        <v>21599796.149999999</v>
      </c>
      <c r="H34" s="396">
        <v>1</v>
      </c>
      <c r="I34" s="396"/>
      <c r="K34" s="323"/>
    </row>
    <row r="35" spans="2:11" x14ac:dyDescent="0.35">
      <c r="B35" s="396">
        <v>4</v>
      </c>
      <c r="C35" s="396" t="s">
        <v>12</v>
      </c>
      <c r="D35" s="396" t="s">
        <v>257</v>
      </c>
      <c r="E35" s="396" t="s">
        <v>257</v>
      </c>
      <c r="F35" s="396">
        <v>8586000</v>
      </c>
      <c r="G35" s="396">
        <v>28204592.120000001</v>
      </c>
      <c r="H35" s="396">
        <v>2</v>
      </c>
      <c r="I35" s="396"/>
      <c r="K35" s="323"/>
    </row>
    <row r="36" spans="2:11" x14ac:dyDescent="0.35">
      <c r="B36" s="396">
        <v>4</v>
      </c>
      <c r="C36" s="396" t="s">
        <v>12</v>
      </c>
      <c r="D36" s="396" t="s">
        <v>257</v>
      </c>
      <c r="E36" s="396" t="s">
        <v>427</v>
      </c>
      <c r="F36" s="396">
        <v>8315166.6666666698</v>
      </c>
      <c r="G36" s="396">
        <v>38874492.891666703</v>
      </c>
      <c r="H36" s="396">
        <v>6</v>
      </c>
      <c r="I36" s="396"/>
      <c r="K36" s="323"/>
    </row>
    <row r="37" spans="2:11" x14ac:dyDescent="0.35">
      <c r="B37" s="396">
        <v>4</v>
      </c>
      <c r="C37" s="396" t="s">
        <v>12</v>
      </c>
      <c r="D37" s="396" t="s">
        <v>507</v>
      </c>
      <c r="E37" s="396" t="s">
        <v>407</v>
      </c>
      <c r="F37" s="396">
        <v>8455000</v>
      </c>
      <c r="G37" s="396">
        <v>48860000</v>
      </c>
      <c r="H37" s="396">
        <v>1</v>
      </c>
      <c r="I37" s="396"/>
      <c r="K37" s="323"/>
    </row>
    <row r="38" spans="2:11" x14ac:dyDescent="0.35">
      <c r="B38" s="396">
        <v>4</v>
      </c>
      <c r="C38" s="396" t="s">
        <v>12</v>
      </c>
      <c r="D38" s="396" t="s">
        <v>75</v>
      </c>
      <c r="E38" s="396" t="s">
        <v>75</v>
      </c>
      <c r="F38" s="396">
        <v>6328500</v>
      </c>
      <c r="G38" s="396">
        <v>19105515.517499998</v>
      </c>
      <c r="H38" s="396">
        <v>4</v>
      </c>
      <c r="I38" s="396"/>
      <c r="K38" s="323"/>
    </row>
    <row r="39" spans="2:11" x14ac:dyDescent="0.35">
      <c r="B39" s="396">
        <v>4</v>
      </c>
      <c r="C39" s="396" t="s">
        <v>12</v>
      </c>
      <c r="D39" s="396" t="s">
        <v>75</v>
      </c>
      <c r="E39" s="396" t="s">
        <v>521</v>
      </c>
      <c r="F39" s="396">
        <v>4633500</v>
      </c>
      <c r="G39" s="396">
        <v>9600000</v>
      </c>
      <c r="H39" s="396">
        <v>2</v>
      </c>
      <c r="I39" s="396"/>
      <c r="K39" s="323"/>
    </row>
    <row r="40" spans="2:11" x14ac:dyDescent="0.35">
      <c r="B40" s="396">
        <v>4</v>
      </c>
      <c r="C40" s="396" t="s">
        <v>12</v>
      </c>
      <c r="D40" s="396" t="s">
        <v>75</v>
      </c>
      <c r="E40" s="396" t="s">
        <v>320</v>
      </c>
      <c r="F40" s="396">
        <v>9227000</v>
      </c>
      <c r="G40" s="396">
        <v>9527000</v>
      </c>
      <c r="H40" s="396">
        <v>1</v>
      </c>
      <c r="I40" s="396"/>
      <c r="K40" s="323"/>
    </row>
    <row r="41" spans="2:11" x14ac:dyDescent="0.35">
      <c r="B41" s="396">
        <v>4</v>
      </c>
      <c r="C41" s="396" t="s">
        <v>12</v>
      </c>
      <c r="D41" s="396" t="s">
        <v>341</v>
      </c>
      <c r="E41" s="396" t="s">
        <v>508</v>
      </c>
      <c r="F41" s="396">
        <v>4650000</v>
      </c>
      <c r="G41" s="396">
        <v>9600000</v>
      </c>
      <c r="H41" s="396">
        <v>2</v>
      </c>
      <c r="I41" s="396"/>
      <c r="K41" s="323"/>
    </row>
    <row r="42" spans="2:11" x14ac:dyDescent="0.35">
      <c r="B42" s="396">
        <v>4</v>
      </c>
      <c r="C42" s="396" t="s">
        <v>12</v>
      </c>
      <c r="D42" s="396" t="s">
        <v>504</v>
      </c>
      <c r="E42" s="396" t="s">
        <v>534</v>
      </c>
      <c r="F42" s="396">
        <v>6146000</v>
      </c>
      <c r="G42" s="396">
        <v>49146000</v>
      </c>
      <c r="H42" s="396">
        <v>1</v>
      </c>
      <c r="I42" s="396"/>
      <c r="K42" s="323"/>
    </row>
    <row r="43" spans="2:11" x14ac:dyDescent="0.35">
      <c r="B43" s="396">
        <v>4</v>
      </c>
      <c r="C43" s="396" t="s">
        <v>13</v>
      </c>
      <c r="D43" s="396" t="s">
        <v>339</v>
      </c>
      <c r="E43" s="396" t="s">
        <v>558</v>
      </c>
      <c r="F43" s="396">
        <v>6020000</v>
      </c>
      <c r="G43" s="396">
        <v>55913000</v>
      </c>
      <c r="H43" s="396">
        <v>1</v>
      </c>
      <c r="I43" s="396"/>
      <c r="K43" s="323"/>
    </row>
    <row r="44" spans="2:11" x14ac:dyDescent="0.35">
      <c r="B44" s="396">
        <v>4</v>
      </c>
      <c r="C44" s="396" t="s">
        <v>13</v>
      </c>
      <c r="D44" s="396" t="s">
        <v>94</v>
      </c>
      <c r="E44" s="396" t="s">
        <v>300</v>
      </c>
      <c r="F44" s="396">
        <v>9247500</v>
      </c>
      <c r="G44" s="396">
        <v>9550000.0050000008</v>
      </c>
      <c r="H44" s="396">
        <v>2</v>
      </c>
      <c r="I44" s="396"/>
      <c r="K44" s="323"/>
    </row>
    <row r="45" spans="2:11" x14ac:dyDescent="0.35">
      <c r="B45" s="396">
        <v>4</v>
      </c>
      <c r="C45" s="396" t="s">
        <v>63</v>
      </c>
      <c r="D45" s="396" t="s">
        <v>76</v>
      </c>
      <c r="E45" s="396" t="s">
        <v>410</v>
      </c>
      <c r="F45" s="396">
        <v>8917000</v>
      </c>
      <c r="G45" s="396">
        <v>9600000</v>
      </c>
      <c r="H45" s="396">
        <v>1</v>
      </c>
      <c r="I45" s="396"/>
      <c r="K45" s="323"/>
    </row>
    <row r="46" spans="2:11" x14ac:dyDescent="0.35">
      <c r="B46" s="396">
        <v>4</v>
      </c>
      <c r="C46" s="396" t="s">
        <v>64</v>
      </c>
      <c r="D46" s="396" t="s">
        <v>62</v>
      </c>
      <c r="E46" s="396" t="s">
        <v>62</v>
      </c>
      <c r="F46" s="396">
        <v>9300000</v>
      </c>
      <c r="G46" s="396">
        <v>9500000</v>
      </c>
      <c r="H46" s="396">
        <v>1</v>
      </c>
      <c r="I46" s="396"/>
      <c r="K46" s="323"/>
    </row>
    <row r="47" spans="2:11" x14ac:dyDescent="0.35">
      <c r="B47" s="396">
        <v>4</v>
      </c>
      <c r="C47" s="396" t="s">
        <v>64</v>
      </c>
      <c r="D47" s="396" t="s">
        <v>62</v>
      </c>
      <c r="E47" s="396" t="s">
        <v>384</v>
      </c>
      <c r="F47" s="396">
        <v>9300000</v>
      </c>
      <c r="G47" s="396">
        <v>9615136.4499999993</v>
      </c>
      <c r="H47" s="396">
        <v>1</v>
      </c>
      <c r="I47" s="396"/>
      <c r="K47" s="323"/>
    </row>
    <row r="48" spans="2:11" x14ac:dyDescent="0.35">
      <c r="B48" s="396">
        <v>4</v>
      </c>
      <c r="C48" s="396" t="s">
        <v>64</v>
      </c>
      <c r="D48" s="396" t="s">
        <v>84</v>
      </c>
      <c r="E48" s="396" t="s">
        <v>305</v>
      </c>
      <c r="F48" s="396">
        <v>9300000</v>
      </c>
      <c r="G48" s="396">
        <v>9550000</v>
      </c>
      <c r="H48" s="396">
        <v>1</v>
      </c>
      <c r="I48" s="396"/>
      <c r="K48" s="323"/>
    </row>
    <row r="49" spans="2:11" x14ac:dyDescent="0.35">
      <c r="B49" s="396">
        <v>4</v>
      </c>
      <c r="C49" s="396" t="s">
        <v>64</v>
      </c>
      <c r="D49" s="396" t="s">
        <v>391</v>
      </c>
      <c r="E49" s="396" t="s">
        <v>391</v>
      </c>
      <c r="F49" s="396">
        <v>9221000</v>
      </c>
      <c r="G49" s="396">
        <v>9500000</v>
      </c>
      <c r="H49" s="396">
        <v>1</v>
      </c>
      <c r="I49" s="396"/>
      <c r="K49" s="323"/>
    </row>
    <row r="50" spans="2:11" x14ac:dyDescent="0.35">
      <c r="B50" s="396">
        <v>4</v>
      </c>
      <c r="C50" s="396" t="s">
        <v>64</v>
      </c>
      <c r="D50" s="396" t="s">
        <v>392</v>
      </c>
      <c r="E50" s="396" t="s">
        <v>393</v>
      </c>
      <c r="F50" s="396">
        <v>8875000</v>
      </c>
      <c r="G50" s="396">
        <v>19727500</v>
      </c>
      <c r="H50" s="396">
        <v>2</v>
      </c>
      <c r="I50" s="396"/>
      <c r="K50" s="323"/>
    </row>
    <row r="51" spans="2:11" x14ac:dyDescent="0.35">
      <c r="B51" s="396">
        <v>4</v>
      </c>
      <c r="C51" s="396" t="s">
        <v>64</v>
      </c>
      <c r="D51" s="396" t="s">
        <v>392</v>
      </c>
      <c r="E51" s="396" t="s">
        <v>395</v>
      </c>
      <c r="F51" s="396">
        <v>9300000</v>
      </c>
      <c r="G51" s="396">
        <v>9550000</v>
      </c>
      <c r="H51" s="396">
        <v>1</v>
      </c>
      <c r="I51" s="396"/>
      <c r="K51" s="323"/>
    </row>
    <row r="52" spans="2:11" x14ac:dyDescent="0.35">
      <c r="B52" s="396">
        <v>4</v>
      </c>
      <c r="C52" s="396" t="s">
        <v>93</v>
      </c>
      <c r="D52" s="396" t="s">
        <v>93</v>
      </c>
      <c r="E52" s="396" t="s">
        <v>525</v>
      </c>
      <c r="F52" s="396">
        <v>9273000</v>
      </c>
      <c r="G52" s="396">
        <v>9600000</v>
      </c>
      <c r="H52" s="396">
        <v>1</v>
      </c>
      <c r="I52" s="396"/>
      <c r="K52" s="323"/>
    </row>
    <row r="53" spans="2:11" x14ac:dyDescent="0.35">
      <c r="B53" s="396">
        <v>4</v>
      </c>
      <c r="C53" s="396" t="s">
        <v>93</v>
      </c>
      <c r="D53" s="396" t="s">
        <v>95</v>
      </c>
      <c r="E53" s="396" t="s">
        <v>99</v>
      </c>
      <c r="F53" s="396">
        <v>9260500</v>
      </c>
      <c r="G53" s="396">
        <v>9825000</v>
      </c>
      <c r="H53" s="396">
        <v>2</v>
      </c>
      <c r="I53" s="396"/>
      <c r="K53" s="323"/>
    </row>
    <row r="54" spans="2:11" x14ac:dyDescent="0.35">
      <c r="B54" s="396">
        <v>4</v>
      </c>
      <c r="C54" s="396" t="s">
        <v>93</v>
      </c>
      <c r="D54" s="396" t="s">
        <v>95</v>
      </c>
      <c r="E54" s="396" t="s">
        <v>301</v>
      </c>
      <c r="F54" s="396">
        <v>8850500</v>
      </c>
      <c r="G54" s="396">
        <v>22007250.012499999</v>
      </c>
      <c r="H54" s="396">
        <v>4</v>
      </c>
      <c r="I54" s="396"/>
      <c r="K54" s="323"/>
    </row>
    <row r="55" spans="2:11" ht="18" customHeight="1" x14ac:dyDescent="0.35">
      <c r="B55" s="396">
        <v>4</v>
      </c>
      <c r="C55" s="396" t="s">
        <v>93</v>
      </c>
      <c r="D55" s="396" t="s">
        <v>95</v>
      </c>
      <c r="E55" s="396" t="s">
        <v>66</v>
      </c>
      <c r="F55" s="396">
        <v>9297200</v>
      </c>
      <c r="G55" s="396">
        <v>12350000</v>
      </c>
      <c r="H55" s="396">
        <v>5</v>
      </c>
      <c r="I55" s="396"/>
      <c r="K55" s="323"/>
    </row>
    <row r="56" spans="2:11" x14ac:dyDescent="0.35">
      <c r="B56" s="396">
        <v>4</v>
      </c>
      <c r="C56" s="396" t="s">
        <v>93</v>
      </c>
      <c r="D56" s="396" t="s">
        <v>95</v>
      </c>
      <c r="E56" s="396" t="s">
        <v>78</v>
      </c>
      <c r="F56" s="396">
        <v>6503200</v>
      </c>
      <c r="G56" s="396">
        <v>11360000</v>
      </c>
      <c r="H56" s="396">
        <v>5</v>
      </c>
      <c r="I56" s="396"/>
      <c r="K56" s="323"/>
    </row>
    <row r="57" spans="2:11" x14ac:dyDescent="0.35">
      <c r="B57" s="396">
        <v>4</v>
      </c>
      <c r="C57" s="396" t="s">
        <v>93</v>
      </c>
      <c r="D57" s="396" t="s">
        <v>95</v>
      </c>
      <c r="E57" s="396" t="s">
        <v>67</v>
      </c>
      <c r="F57" s="396">
        <v>9256571.4285714291</v>
      </c>
      <c r="G57" s="396">
        <v>14987401.428571399</v>
      </c>
      <c r="H57" s="396">
        <v>7</v>
      </c>
      <c r="I57" s="396"/>
      <c r="K57" s="323"/>
    </row>
    <row r="58" spans="2:11" x14ac:dyDescent="0.35">
      <c r="B58" s="396">
        <v>4</v>
      </c>
      <c r="C58" s="396" t="s">
        <v>93</v>
      </c>
      <c r="D58" s="396" t="s">
        <v>95</v>
      </c>
      <c r="E58" s="396" t="s">
        <v>302</v>
      </c>
      <c r="F58" s="396">
        <v>13950000</v>
      </c>
      <c r="G58" s="396">
        <v>14250000</v>
      </c>
      <c r="H58" s="396">
        <v>2</v>
      </c>
      <c r="I58" s="396"/>
      <c r="K58" s="323"/>
    </row>
    <row r="59" spans="2:11" x14ac:dyDescent="0.35">
      <c r="B59" s="396">
        <v>4</v>
      </c>
      <c r="C59" s="396" t="s">
        <v>93</v>
      </c>
      <c r="D59" s="396" t="s">
        <v>68</v>
      </c>
      <c r="E59" s="396" t="s">
        <v>68</v>
      </c>
      <c r="F59" s="396">
        <v>10069500</v>
      </c>
      <c r="G59" s="396">
        <v>11541078.956666701</v>
      </c>
      <c r="H59" s="396">
        <v>6</v>
      </c>
      <c r="I59" s="396"/>
      <c r="K59" s="323"/>
    </row>
    <row r="60" spans="2:11" x14ac:dyDescent="0.35">
      <c r="B60" s="396">
        <v>4</v>
      </c>
      <c r="C60" s="396" t="s">
        <v>93</v>
      </c>
      <c r="D60" s="396" t="s">
        <v>68</v>
      </c>
      <c r="E60" s="396" t="s">
        <v>517</v>
      </c>
      <c r="F60" s="396">
        <v>9280000</v>
      </c>
      <c r="G60" s="396">
        <v>9600000</v>
      </c>
      <c r="H60" s="396">
        <v>1</v>
      </c>
      <c r="I60" s="396"/>
      <c r="K60" s="323"/>
    </row>
    <row r="61" spans="2:11" x14ac:dyDescent="0.35">
      <c r="B61" s="396">
        <v>4</v>
      </c>
      <c r="C61" s="396" t="s">
        <v>93</v>
      </c>
      <c r="D61" s="396" t="s">
        <v>68</v>
      </c>
      <c r="E61" s="396" t="s">
        <v>399</v>
      </c>
      <c r="F61" s="396">
        <v>9247000</v>
      </c>
      <c r="G61" s="396">
        <v>9500000</v>
      </c>
      <c r="H61" s="396">
        <v>1</v>
      </c>
      <c r="I61" s="396"/>
      <c r="K61" s="323"/>
    </row>
    <row r="62" spans="2:11" x14ac:dyDescent="0.35">
      <c r="B62" s="396">
        <v>4</v>
      </c>
      <c r="C62" s="396" t="s">
        <v>93</v>
      </c>
      <c r="D62" s="396" t="s">
        <v>68</v>
      </c>
      <c r="E62" s="396" t="s">
        <v>400</v>
      </c>
      <c r="F62" s="396">
        <v>9267000</v>
      </c>
      <c r="G62" s="396">
        <v>9600000</v>
      </c>
      <c r="H62" s="396">
        <v>2</v>
      </c>
      <c r="I62" s="396"/>
      <c r="K62" s="323"/>
    </row>
    <row r="63" spans="2:11" x14ac:dyDescent="0.35">
      <c r="B63" s="396">
        <v>4</v>
      </c>
      <c r="C63" s="396" t="s">
        <v>93</v>
      </c>
      <c r="D63" s="396" t="s">
        <v>289</v>
      </c>
      <c r="E63" s="396" t="s">
        <v>448</v>
      </c>
      <c r="F63" s="396">
        <v>9300000</v>
      </c>
      <c r="G63" s="396">
        <v>9600000</v>
      </c>
      <c r="H63" s="396">
        <v>1</v>
      </c>
      <c r="I63" s="396"/>
      <c r="K63" s="323"/>
    </row>
    <row r="64" spans="2:11" x14ac:dyDescent="0.35">
      <c r="B64" s="396">
        <v>4</v>
      </c>
      <c r="C64" s="396" t="s">
        <v>93</v>
      </c>
      <c r="D64" s="396" t="s">
        <v>293</v>
      </c>
      <c r="E64" s="396" t="s">
        <v>335</v>
      </c>
      <c r="F64" s="396">
        <v>9300000</v>
      </c>
      <c r="G64" s="396">
        <v>9600000</v>
      </c>
      <c r="H64" s="396">
        <v>1</v>
      </c>
      <c r="I64" s="396"/>
      <c r="K64" s="323"/>
    </row>
    <row r="65" spans="2:11" x14ac:dyDescent="0.35">
      <c r="B65" s="396">
        <v>4</v>
      </c>
      <c r="C65" s="396" t="s">
        <v>93</v>
      </c>
      <c r="D65" s="396" t="s">
        <v>96</v>
      </c>
      <c r="E65" s="396" t="s">
        <v>96</v>
      </c>
      <c r="F65" s="396">
        <v>9262666.6666666698</v>
      </c>
      <c r="G65" s="396">
        <v>12665000</v>
      </c>
      <c r="H65" s="396">
        <v>3</v>
      </c>
      <c r="I65" s="396"/>
      <c r="K65" s="323"/>
    </row>
    <row r="66" spans="2:11" x14ac:dyDescent="0.35">
      <c r="B66" s="396">
        <v>4</v>
      </c>
      <c r="C66" s="396" t="s">
        <v>93</v>
      </c>
      <c r="D66" s="396" t="s">
        <v>96</v>
      </c>
      <c r="E66" s="396" t="s">
        <v>402</v>
      </c>
      <c r="F66" s="396">
        <v>6975000</v>
      </c>
      <c r="G66" s="396">
        <v>11825000</v>
      </c>
      <c r="H66" s="396">
        <v>2</v>
      </c>
      <c r="I66" s="396"/>
      <c r="K66" s="323"/>
    </row>
    <row r="67" spans="2:11" x14ac:dyDescent="0.35">
      <c r="B67" s="396">
        <v>4</v>
      </c>
      <c r="C67" s="396" t="s">
        <v>93</v>
      </c>
      <c r="D67" s="396" t="s">
        <v>96</v>
      </c>
      <c r="E67" s="396" t="s">
        <v>310</v>
      </c>
      <c r="F67" s="396">
        <v>9300000</v>
      </c>
      <c r="G67" s="396">
        <v>9550000</v>
      </c>
      <c r="H67" s="396">
        <v>1</v>
      </c>
      <c r="I67" s="396"/>
      <c r="K67" s="323"/>
    </row>
    <row r="68" spans="2:11" x14ac:dyDescent="0.35">
      <c r="B68" s="396">
        <v>4</v>
      </c>
      <c r="C68" s="396" t="s">
        <v>93</v>
      </c>
      <c r="D68" s="396" t="s">
        <v>96</v>
      </c>
      <c r="E68" s="396" t="s">
        <v>426</v>
      </c>
      <c r="F68" s="396">
        <v>9280000</v>
      </c>
      <c r="G68" s="396">
        <v>9601000</v>
      </c>
      <c r="H68" s="396">
        <v>2</v>
      </c>
      <c r="I68" s="396"/>
      <c r="K68" s="323"/>
    </row>
    <row r="69" spans="2:11" x14ac:dyDescent="0.35">
      <c r="B69" s="396">
        <v>22</v>
      </c>
      <c r="C69" s="396" t="s">
        <v>91</v>
      </c>
      <c r="D69" s="396" t="s">
        <v>91</v>
      </c>
      <c r="E69" s="396" t="s">
        <v>433</v>
      </c>
      <c r="F69" s="396">
        <v>8833000</v>
      </c>
      <c r="G69" s="396">
        <v>27200000</v>
      </c>
      <c r="H69" s="396">
        <v>1</v>
      </c>
      <c r="I69" s="396"/>
      <c r="K69" s="323"/>
    </row>
    <row r="70" spans="2:11" x14ac:dyDescent="0.35">
      <c r="B70" s="396">
        <v>22</v>
      </c>
      <c r="C70" s="396" t="s">
        <v>91</v>
      </c>
      <c r="D70" s="396" t="s">
        <v>91</v>
      </c>
      <c r="E70" s="396" t="s">
        <v>465</v>
      </c>
      <c r="F70" s="396">
        <v>6524000</v>
      </c>
      <c r="G70" s="396">
        <v>66635000</v>
      </c>
      <c r="H70" s="396">
        <v>1</v>
      </c>
      <c r="I70" s="396"/>
      <c r="K70" s="323"/>
    </row>
    <row r="71" spans="2:11" x14ac:dyDescent="0.35">
      <c r="B71" s="396">
        <v>22</v>
      </c>
      <c r="C71" s="396" t="s">
        <v>12</v>
      </c>
      <c r="D71" s="396" t="s">
        <v>12</v>
      </c>
      <c r="E71" s="396" t="s">
        <v>559</v>
      </c>
      <c r="F71" s="396">
        <v>6188000</v>
      </c>
      <c r="G71" s="396">
        <v>55302000</v>
      </c>
      <c r="H71" s="396">
        <v>1</v>
      </c>
      <c r="I71" s="396"/>
      <c r="K71" s="323"/>
    </row>
    <row r="72" spans="2:11" x14ac:dyDescent="0.35">
      <c r="B72" s="396">
        <v>22</v>
      </c>
      <c r="C72" s="396" t="s">
        <v>12</v>
      </c>
      <c r="D72" s="396" t="s">
        <v>12</v>
      </c>
      <c r="E72" s="396" t="s">
        <v>451</v>
      </c>
      <c r="F72" s="396">
        <v>7741000</v>
      </c>
      <c r="G72" s="396">
        <v>41911000</v>
      </c>
      <c r="H72" s="396">
        <v>1</v>
      </c>
      <c r="I72" s="396"/>
      <c r="K72" s="323"/>
    </row>
    <row r="73" spans="2:11" x14ac:dyDescent="0.35">
      <c r="B73" s="396">
        <v>22</v>
      </c>
      <c r="C73" s="396" t="s">
        <v>12</v>
      </c>
      <c r="D73" s="396" t="s">
        <v>12</v>
      </c>
      <c r="E73" s="396" t="s">
        <v>474</v>
      </c>
      <c r="F73" s="396">
        <v>8455000</v>
      </c>
      <c r="G73" s="396">
        <v>8978375.6799999997</v>
      </c>
      <c r="H73" s="396">
        <v>1</v>
      </c>
      <c r="I73" s="396"/>
      <c r="K73" s="323"/>
    </row>
    <row r="74" spans="2:11" x14ac:dyDescent="0.35">
      <c r="B74" s="396">
        <v>22</v>
      </c>
      <c r="C74" s="396" t="s">
        <v>12</v>
      </c>
      <c r="D74" s="396" t="s">
        <v>75</v>
      </c>
      <c r="E74" s="396" t="s">
        <v>453</v>
      </c>
      <c r="F74" s="396">
        <v>8203000</v>
      </c>
      <c r="G74" s="396">
        <v>22829000</v>
      </c>
      <c r="H74" s="396">
        <v>1</v>
      </c>
      <c r="I74" s="396"/>
      <c r="K74" s="323"/>
    </row>
    <row r="75" spans="2:11" x14ac:dyDescent="0.35">
      <c r="B75" s="396">
        <v>27</v>
      </c>
      <c r="C75" s="396" t="s">
        <v>11</v>
      </c>
      <c r="D75" s="396" t="s">
        <v>74</v>
      </c>
      <c r="E75" s="396" t="s">
        <v>74</v>
      </c>
      <c r="F75" s="396">
        <v>9227000</v>
      </c>
      <c r="G75" s="396">
        <v>10944000</v>
      </c>
      <c r="H75" s="396">
        <v>1</v>
      </c>
      <c r="I75" s="396"/>
      <c r="K75" s="323"/>
    </row>
    <row r="76" spans="2:11" x14ac:dyDescent="0.35">
      <c r="B76" s="396">
        <v>27</v>
      </c>
      <c r="C76" s="396" t="s">
        <v>11</v>
      </c>
      <c r="D76" s="396" t="s">
        <v>74</v>
      </c>
      <c r="E76" s="396" t="s">
        <v>98</v>
      </c>
      <c r="F76" s="396">
        <v>8287000</v>
      </c>
      <c r="G76" s="396">
        <v>9438287</v>
      </c>
      <c r="H76" s="396">
        <v>1</v>
      </c>
      <c r="I76" s="396"/>
      <c r="K76" s="323"/>
    </row>
    <row r="77" spans="2:11" x14ac:dyDescent="0.35">
      <c r="B77" s="396">
        <v>27</v>
      </c>
      <c r="C77" s="396" t="s">
        <v>11</v>
      </c>
      <c r="D77" s="396" t="s">
        <v>296</v>
      </c>
      <c r="E77" s="396" t="s">
        <v>296</v>
      </c>
      <c r="F77" s="396">
        <v>9300000</v>
      </c>
      <c r="G77" s="396">
        <v>9438287</v>
      </c>
      <c r="H77" s="396">
        <v>1</v>
      </c>
      <c r="I77" s="396"/>
      <c r="K77" s="323"/>
    </row>
    <row r="78" spans="2:11" x14ac:dyDescent="0.35">
      <c r="B78" s="396">
        <v>27</v>
      </c>
      <c r="C78" s="396" t="s">
        <v>11</v>
      </c>
      <c r="D78" s="396" t="s">
        <v>371</v>
      </c>
      <c r="E78" s="396" t="s">
        <v>511</v>
      </c>
      <c r="F78" s="396">
        <v>9254000</v>
      </c>
      <c r="G78" s="396">
        <v>9438287</v>
      </c>
      <c r="H78" s="396">
        <v>1</v>
      </c>
      <c r="I78" s="396"/>
      <c r="K78" s="323"/>
    </row>
    <row r="79" spans="2:11" x14ac:dyDescent="0.35">
      <c r="B79" s="396">
        <v>27</v>
      </c>
      <c r="C79" s="396" t="s">
        <v>63</v>
      </c>
      <c r="D79" s="396" t="s">
        <v>83</v>
      </c>
      <c r="E79" s="396" t="s">
        <v>560</v>
      </c>
      <c r="F79" s="396">
        <v>9127000</v>
      </c>
      <c r="G79" s="396">
        <v>13872000</v>
      </c>
      <c r="H79" s="396">
        <v>1</v>
      </c>
      <c r="I79" s="396"/>
      <c r="K79" s="323"/>
    </row>
    <row r="80" spans="2:11" x14ac:dyDescent="0.35">
      <c r="B80" s="396">
        <v>27</v>
      </c>
      <c r="C80" s="396" t="s">
        <v>63</v>
      </c>
      <c r="D80" s="396" t="s">
        <v>316</v>
      </c>
      <c r="E80" s="396" t="s">
        <v>419</v>
      </c>
      <c r="F80" s="396">
        <v>9241000</v>
      </c>
      <c r="G80" s="396">
        <v>9439354.7149999999</v>
      </c>
      <c r="H80" s="396">
        <v>2</v>
      </c>
      <c r="I80" s="396"/>
      <c r="K80" s="323"/>
    </row>
    <row r="81" spans="2:11" x14ac:dyDescent="0.35">
      <c r="B81" s="396">
        <v>27</v>
      </c>
      <c r="C81" s="396" t="s">
        <v>64</v>
      </c>
      <c r="D81" s="396" t="s">
        <v>391</v>
      </c>
      <c r="E81" s="396" t="s">
        <v>391</v>
      </c>
      <c r="F81" s="396">
        <v>9300000</v>
      </c>
      <c r="G81" s="396">
        <v>9438287</v>
      </c>
      <c r="H81" s="396">
        <v>1</v>
      </c>
      <c r="I81" s="396"/>
      <c r="K81" s="323"/>
    </row>
    <row r="82" spans="2:11" x14ac:dyDescent="0.35">
      <c r="B82" s="396">
        <v>32</v>
      </c>
      <c r="C82" s="396" t="s">
        <v>91</v>
      </c>
      <c r="D82" s="396" t="s">
        <v>412</v>
      </c>
      <c r="E82" s="396" t="s">
        <v>308</v>
      </c>
      <c r="F82" s="396">
        <v>8875000</v>
      </c>
      <c r="G82" s="396">
        <v>15346405.199999999</v>
      </c>
      <c r="H82" s="396">
        <v>1</v>
      </c>
      <c r="I82" s="396"/>
      <c r="K82" s="323"/>
    </row>
    <row r="83" spans="2:11" x14ac:dyDescent="0.35">
      <c r="B83" s="396">
        <v>32</v>
      </c>
      <c r="C83" s="396" t="s">
        <v>91</v>
      </c>
      <c r="D83" s="396" t="s">
        <v>412</v>
      </c>
      <c r="E83" s="396" t="s">
        <v>413</v>
      </c>
      <c r="F83" s="396">
        <v>9221000</v>
      </c>
      <c r="G83" s="396">
        <v>11213453.98</v>
      </c>
      <c r="H83" s="396">
        <v>1</v>
      </c>
      <c r="I83" s="396"/>
      <c r="K83" s="323"/>
    </row>
    <row r="84" spans="2:11" x14ac:dyDescent="0.35">
      <c r="B84" s="396">
        <v>32</v>
      </c>
      <c r="C84" s="396" t="s">
        <v>91</v>
      </c>
      <c r="D84" s="396" t="s">
        <v>412</v>
      </c>
      <c r="E84" s="396" t="s">
        <v>406</v>
      </c>
      <c r="F84" s="396">
        <v>7112000</v>
      </c>
      <c r="G84" s="396">
        <v>11189769.18</v>
      </c>
      <c r="H84" s="396">
        <v>1</v>
      </c>
      <c r="I84" s="396"/>
      <c r="K84" s="323"/>
    </row>
    <row r="85" spans="2:11" x14ac:dyDescent="0.35">
      <c r="B85" s="396">
        <v>32</v>
      </c>
      <c r="C85" s="396" t="s">
        <v>91</v>
      </c>
      <c r="D85" s="396" t="s">
        <v>412</v>
      </c>
      <c r="E85" s="396" t="s">
        <v>497</v>
      </c>
      <c r="F85" s="396">
        <v>9001000</v>
      </c>
      <c r="G85" s="396">
        <v>10494967.75</v>
      </c>
      <c r="H85" s="396">
        <v>1</v>
      </c>
      <c r="I85" s="396"/>
      <c r="K85" s="323"/>
    </row>
    <row r="86" spans="2:11" x14ac:dyDescent="0.35">
      <c r="B86" s="396">
        <v>32</v>
      </c>
      <c r="C86" s="396" t="s">
        <v>11</v>
      </c>
      <c r="D86" s="396" t="s">
        <v>11</v>
      </c>
      <c r="E86" s="396" t="s">
        <v>561</v>
      </c>
      <c r="F86" s="396">
        <v>9214000</v>
      </c>
      <c r="G86" s="396">
        <v>12503222.810000001</v>
      </c>
      <c r="H86" s="396">
        <v>1</v>
      </c>
      <c r="I86" s="396"/>
      <c r="K86" s="323"/>
    </row>
    <row r="87" spans="2:11" x14ac:dyDescent="0.35">
      <c r="B87" s="396">
        <v>32</v>
      </c>
      <c r="C87" s="396" t="s">
        <v>11</v>
      </c>
      <c r="D87" s="396" t="s">
        <v>81</v>
      </c>
      <c r="E87" s="396" t="s">
        <v>82</v>
      </c>
      <c r="F87" s="396">
        <v>13950000</v>
      </c>
      <c r="G87" s="396">
        <v>14063687.5</v>
      </c>
      <c r="H87" s="396">
        <v>1</v>
      </c>
      <c r="I87" s="396"/>
      <c r="K87" s="323"/>
    </row>
    <row r="88" spans="2:11" x14ac:dyDescent="0.35">
      <c r="B88" s="396">
        <v>32</v>
      </c>
      <c r="C88" s="396" t="s">
        <v>13</v>
      </c>
      <c r="D88" s="396" t="s">
        <v>94</v>
      </c>
      <c r="E88" s="396" t="s">
        <v>377</v>
      </c>
      <c r="F88" s="396">
        <v>9293000</v>
      </c>
      <c r="G88" s="396">
        <v>9586185.1500000004</v>
      </c>
      <c r="H88" s="396">
        <v>2</v>
      </c>
      <c r="I88" s="396"/>
      <c r="K88" s="323"/>
    </row>
    <row r="89" spans="2:11" x14ac:dyDescent="0.35">
      <c r="B89" s="396">
        <v>32</v>
      </c>
      <c r="C89" s="396" t="s">
        <v>63</v>
      </c>
      <c r="D89" s="396" t="s">
        <v>379</v>
      </c>
      <c r="E89" s="396" t="s">
        <v>379</v>
      </c>
      <c r="F89" s="396">
        <v>10124750</v>
      </c>
      <c r="G89" s="396">
        <v>14113843.0725</v>
      </c>
      <c r="H89" s="396">
        <v>4</v>
      </c>
      <c r="I89" s="396"/>
      <c r="K89" s="323"/>
    </row>
    <row r="90" spans="2:11" x14ac:dyDescent="0.35">
      <c r="B90" s="396">
        <v>32</v>
      </c>
      <c r="C90" s="396" t="s">
        <v>63</v>
      </c>
      <c r="D90" s="396" t="s">
        <v>379</v>
      </c>
      <c r="E90" s="396" t="s">
        <v>380</v>
      </c>
      <c r="F90" s="396">
        <v>9300000</v>
      </c>
      <c r="G90" s="396">
        <v>9562530.7200000007</v>
      </c>
      <c r="H90" s="396">
        <v>1</v>
      </c>
      <c r="I90" s="396"/>
      <c r="K90" s="323"/>
    </row>
    <row r="91" spans="2:11" x14ac:dyDescent="0.35">
      <c r="B91" s="396">
        <v>32</v>
      </c>
      <c r="C91" s="396" t="s">
        <v>63</v>
      </c>
      <c r="D91" s="396" t="s">
        <v>379</v>
      </c>
      <c r="E91" s="396" t="s">
        <v>460</v>
      </c>
      <c r="F91" s="396">
        <v>9300000</v>
      </c>
      <c r="G91" s="396">
        <v>13198898.08</v>
      </c>
      <c r="H91" s="396">
        <v>1</v>
      </c>
      <c r="I91" s="396"/>
      <c r="K91" s="323"/>
    </row>
    <row r="92" spans="2:11" x14ac:dyDescent="0.35">
      <c r="B92" s="396">
        <v>32</v>
      </c>
      <c r="C92" s="396" t="s">
        <v>63</v>
      </c>
      <c r="D92" s="396" t="s">
        <v>379</v>
      </c>
      <c r="E92" s="396" t="s">
        <v>562</v>
      </c>
      <c r="F92" s="396">
        <v>9286000</v>
      </c>
      <c r="G92" s="396">
        <v>17431914.690000001</v>
      </c>
      <c r="H92" s="396">
        <v>1</v>
      </c>
      <c r="I92" s="396"/>
      <c r="K92" s="323"/>
    </row>
    <row r="93" spans="2:11" x14ac:dyDescent="0.35">
      <c r="B93" s="396">
        <v>32</v>
      </c>
      <c r="C93" s="396" t="s">
        <v>63</v>
      </c>
      <c r="D93" s="396" t="s">
        <v>379</v>
      </c>
      <c r="E93" s="396" t="s">
        <v>563</v>
      </c>
      <c r="F93" s="396">
        <v>8917000</v>
      </c>
      <c r="G93" s="396">
        <v>18579326.609999999</v>
      </c>
      <c r="H93" s="396">
        <v>1</v>
      </c>
      <c r="I93" s="396"/>
      <c r="K93" s="323"/>
    </row>
    <row r="94" spans="2:11" x14ac:dyDescent="0.35">
      <c r="B94" s="396">
        <v>32</v>
      </c>
      <c r="C94" s="396" t="s">
        <v>63</v>
      </c>
      <c r="D94" s="396" t="s">
        <v>411</v>
      </c>
      <c r="E94" s="396" t="s">
        <v>564</v>
      </c>
      <c r="F94" s="396">
        <v>9300000</v>
      </c>
      <c r="G94" s="396">
        <v>9586264.25</v>
      </c>
      <c r="H94" s="396">
        <v>1</v>
      </c>
      <c r="I94" s="396"/>
      <c r="K94" s="323"/>
    </row>
    <row r="95" spans="2:11" x14ac:dyDescent="0.35">
      <c r="B95" s="396">
        <v>87</v>
      </c>
      <c r="C95" s="396" t="s">
        <v>91</v>
      </c>
      <c r="D95" s="396" t="s">
        <v>70</v>
      </c>
      <c r="E95" s="396" t="s">
        <v>466</v>
      </c>
      <c r="F95" s="396">
        <v>9300000</v>
      </c>
      <c r="G95" s="396">
        <v>9572891.2200000007</v>
      </c>
      <c r="H95" s="396">
        <v>1</v>
      </c>
      <c r="I95" s="396"/>
      <c r="K95" s="323"/>
    </row>
    <row r="96" spans="2:11" x14ac:dyDescent="0.35">
      <c r="B96" s="396">
        <v>87</v>
      </c>
      <c r="C96" s="396" t="s">
        <v>91</v>
      </c>
      <c r="D96" s="396" t="s">
        <v>80</v>
      </c>
      <c r="E96" s="396" t="s">
        <v>546</v>
      </c>
      <c r="F96" s="396">
        <v>9300000</v>
      </c>
      <c r="G96" s="396">
        <v>9627726.8800000008</v>
      </c>
      <c r="H96" s="396">
        <v>1</v>
      </c>
      <c r="I96" s="396"/>
      <c r="K96" s="323"/>
    </row>
    <row r="97" spans="2:11" x14ac:dyDescent="0.35">
      <c r="B97" s="396">
        <v>87</v>
      </c>
      <c r="C97" s="396" t="s">
        <v>91</v>
      </c>
      <c r="D97" s="396" t="s">
        <v>495</v>
      </c>
      <c r="E97" s="396" t="s">
        <v>496</v>
      </c>
      <c r="F97" s="396">
        <v>9300000</v>
      </c>
      <c r="G97" s="396">
        <v>9598546.8300000001</v>
      </c>
      <c r="H97" s="396">
        <v>1</v>
      </c>
      <c r="I97" s="396"/>
      <c r="K97" s="323"/>
    </row>
    <row r="98" spans="2:11" x14ac:dyDescent="0.35">
      <c r="B98" s="396">
        <v>87</v>
      </c>
      <c r="C98" s="396" t="s">
        <v>91</v>
      </c>
      <c r="D98" s="396" t="s">
        <v>97</v>
      </c>
      <c r="E98" s="396" t="s">
        <v>359</v>
      </c>
      <c r="F98" s="396">
        <v>9285000</v>
      </c>
      <c r="G98" s="396">
        <v>9376350.9000000004</v>
      </c>
      <c r="H98" s="396">
        <v>1</v>
      </c>
      <c r="I98" s="396"/>
      <c r="K98" s="323"/>
    </row>
    <row r="99" spans="2:11" x14ac:dyDescent="0.35">
      <c r="B99" s="396">
        <v>87</v>
      </c>
      <c r="C99" s="396" t="s">
        <v>91</v>
      </c>
      <c r="D99" s="396" t="s">
        <v>97</v>
      </c>
      <c r="E99" s="396" t="s">
        <v>471</v>
      </c>
      <c r="F99" s="396">
        <v>9300000</v>
      </c>
      <c r="G99" s="396">
        <v>9410533.4000000004</v>
      </c>
      <c r="H99" s="396">
        <v>1</v>
      </c>
      <c r="I99" s="396"/>
      <c r="K99" s="323"/>
    </row>
    <row r="100" spans="2:11" x14ac:dyDescent="0.35">
      <c r="B100" s="396">
        <v>87</v>
      </c>
      <c r="C100" s="396" t="s">
        <v>11</v>
      </c>
      <c r="D100" s="396" t="s">
        <v>92</v>
      </c>
      <c r="E100" s="396" t="s">
        <v>475</v>
      </c>
      <c r="F100" s="396">
        <v>9169000</v>
      </c>
      <c r="G100" s="396">
        <v>9511235.2200000007</v>
      </c>
      <c r="H100" s="396">
        <v>1</v>
      </c>
      <c r="I100" s="396"/>
      <c r="K100" s="323"/>
    </row>
    <row r="101" spans="2:11" x14ac:dyDescent="0.35">
      <c r="B101" s="396">
        <v>87</v>
      </c>
      <c r="C101" s="396" t="s">
        <v>11</v>
      </c>
      <c r="D101" s="396" t="s">
        <v>74</v>
      </c>
      <c r="E101" s="396" t="s">
        <v>368</v>
      </c>
      <c r="F101" s="396">
        <v>9300000</v>
      </c>
      <c r="G101" s="396">
        <v>9605975</v>
      </c>
      <c r="H101" s="396">
        <v>1</v>
      </c>
      <c r="I101" s="396"/>
      <c r="K101" s="323"/>
    </row>
    <row r="102" spans="2:11" x14ac:dyDescent="0.35">
      <c r="B102" s="396">
        <v>87</v>
      </c>
      <c r="C102" s="396" t="s">
        <v>11</v>
      </c>
      <c r="D102" s="396" t="s">
        <v>296</v>
      </c>
      <c r="E102" s="396" t="s">
        <v>296</v>
      </c>
      <c r="F102" s="396">
        <v>9300000</v>
      </c>
      <c r="G102" s="396">
        <v>9410533.4000000004</v>
      </c>
      <c r="H102" s="396">
        <v>1</v>
      </c>
      <c r="I102" s="396"/>
      <c r="K102" s="323"/>
    </row>
    <row r="103" spans="2:11" x14ac:dyDescent="0.35">
      <c r="B103" s="396">
        <v>87</v>
      </c>
      <c r="C103" s="396" t="s">
        <v>11</v>
      </c>
      <c r="D103" s="396" t="s">
        <v>296</v>
      </c>
      <c r="E103" s="396" t="s">
        <v>565</v>
      </c>
      <c r="F103" s="396">
        <v>9300000</v>
      </c>
      <c r="G103" s="396">
        <v>9410533.4000000004</v>
      </c>
      <c r="H103" s="396">
        <v>1</v>
      </c>
      <c r="I103" s="396"/>
      <c r="K103" s="323"/>
    </row>
    <row r="104" spans="2:11" x14ac:dyDescent="0.35">
      <c r="B104" s="396">
        <v>87</v>
      </c>
      <c r="C104" s="396" t="s">
        <v>13</v>
      </c>
      <c r="D104" s="396" t="s">
        <v>94</v>
      </c>
      <c r="E104" s="396" t="s">
        <v>377</v>
      </c>
      <c r="F104" s="396">
        <v>9300000</v>
      </c>
      <c r="G104" s="396">
        <v>9605975</v>
      </c>
      <c r="H104" s="396">
        <v>1</v>
      </c>
      <c r="I104" s="396"/>
      <c r="K104" s="323"/>
    </row>
    <row r="105" spans="2:11" x14ac:dyDescent="0.35">
      <c r="B105" s="396">
        <v>87</v>
      </c>
      <c r="C105" s="396" t="s">
        <v>63</v>
      </c>
      <c r="D105" s="396" t="s">
        <v>76</v>
      </c>
      <c r="E105" s="396" t="s">
        <v>410</v>
      </c>
      <c r="F105" s="396">
        <v>9285000</v>
      </c>
      <c r="G105" s="396">
        <v>9376350.9000000004</v>
      </c>
      <c r="H105" s="396">
        <v>1</v>
      </c>
      <c r="I105" s="396"/>
      <c r="K105" s="323"/>
    </row>
    <row r="106" spans="2:11" x14ac:dyDescent="0.35">
      <c r="B106" s="396">
        <v>87</v>
      </c>
      <c r="C106" s="396" t="s">
        <v>63</v>
      </c>
      <c r="D106" s="396" t="s">
        <v>76</v>
      </c>
      <c r="E106" s="396" t="s">
        <v>526</v>
      </c>
      <c r="F106" s="396">
        <v>9300000</v>
      </c>
      <c r="G106" s="396">
        <v>9410533.4000000004</v>
      </c>
      <c r="H106" s="396">
        <v>1</v>
      </c>
      <c r="I106" s="396"/>
      <c r="K106" s="323"/>
    </row>
    <row r="107" spans="2:11" x14ac:dyDescent="0.35">
      <c r="B107" s="396">
        <v>87</v>
      </c>
      <c r="C107" s="396" t="s">
        <v>63</v>
      </c>
      <c r="D107" s="396" t="s">
        <v>381</v>
      </c>
      <c r="E107" s="396" t="s">
        <v>381</v>
      </c>
      <c r="F107" s="396">
        <v>9247000</v>
      </c>
      <c r="G107" s="396">
        <v>9809560</v>
      </c>
      <c r="H107" s="396">
        <v>1</v>
      </c>
      <c r="I107" s="396"/>
      <c r="K107" s="323"/>
    </row>
    <row r="108" spans="2:11" x14ac:dyDescent="0.35">
      <c r="B108" s="396">
        <v>87</v>
      </c>
      <c r="C108" s="396" t="s">
        <v>63</v>
      </c>
      <c r="D108" s="396" t="s">
        <v>83</v>
      </c>
      <c r="E108" s="396" t="s">
        <v>519</v>
      </c>
      <c r="F108" s="396">
        <v>9256000</v>
      </c>
      <c r="G108" s="396">
        <v>10484478.206666701</v>
      </c>
      <c r="H108" s="396">
        <v>3</v>
      </c>
      <c r="I108" s="396"/>
      <c r="K108" s="323"/>
    </row>
    <row r="109" spans="2:11" x14ac:dyDescent="0.35">
      <c r="B109" s="396">
        <v>87</v>
      </c>
      <c r="C109" s="396" t="s">
        <v>63</v>
      </c>
      <c r="D109" s="396" t="s">
        <v>83</v>
      </c>
      <c r="E109" s="396" t="s">
        <v>318</v>
      </c>
      <c r="F109" s="396">
        <v>13935000</v>
      </c>
      <c r="G109" s="396">
        <v>14061511</v>
      </c>
      <c r="H109" s="396">
        <v>1</v>
      </c>
      <c r="I109" s="396"/>
      <c r="K109" s="323"/>
    </row>
    <row r="110" spans="2:11" x14ac:dyDescent="0.35">
      <c r="B110" s="396">
        <v>87</v>
      </c>
      <c r="C110" s="396" t="s">
        <v>63</v>
      </c>
      <c r="D110" s="396" t="s">
        <v>83</v>
      </c>
      <c r="E110" s="396" t="s">
        <v>560</v>
      </c>
      <c r="F110" s="396">
        <v>11572500</v>
      </c>
      <c r="G110" s="396">
        <v>11959161.25</v>
      </c>
      <c r="H110" s="396">
        <v>2</v>
      </c>
      <c r="I110" s="396"/>
      <c r="K110" s="323"/>
    </row>
    <row r="111" spans="2:11" x14ac:dyDescent="0.35">
      <c r="B111" s="396">
        <v>87</v>
      </c>
      <c r="C111" s="396" t="s">
        <v>63</v>
      </c>
      <c r="D111" s="396" t="s">
        <v>513</v>
      </c>
      <c r="E111" s="396" t="s">
        <v>513</v>
      </c>
      <c r="F111" s="396">
        <v>9300000</v>
      </c>
      <c r="G111" s="396">
        <v>9618308.75</v>
      </c>
      <c r="H111" s="396">
        <v>1</v>
      </c>
      <c r="I111" s="396"/>
      <c r="K111" s="323"/>
    </row>
    <row r="112" spans="2:11" x14ac:dyDescent="0.35">
      <c r="B112" s="396">
        <v>87</v>
      </c>
      <c r="C112" s="396" t="s">
        <v>64</v>
      </c>
      <c r="D112" s="396" t="s">
        <v>62</v>
      </c>
      <c r="E112" s="396" t="s">
        <v>384</v>
      </c>
      <c r="F112" s="396">
        <v>9241000</v>
      </c>
      <c r="G112" s="396">
        <v>9605975</v>
      </c>
      <c r="H112" s="396">
        <v>1</v>
      </c>
      <c r="I112" s="396"/>
      <c r="K112" s="323"/>
    </row>
    <row r="113" spans="2:11" x14ac:dyDescent="0.35">
      <c r="B113" s="396">
        <v>87</v>
      </c>
      <c r="C113" s="396" t="s">
        <v>64</v>
      </c>
      <c r="D113" s="396" t="s">
        <v>84</v>
      </c>
      <c r="E113" s="396" t="s">
        <v>84</v>
      </c>
      <c r="F113" s="396">
        <v>9300000</v>
      </c>
      <c r="G113" s="396">
        <v>9410533.4000000004</v>
      </c>
      <c r="H113" s="396">
        <v>1</v>
      </c>
      <c r="I113" s="396"/>
      <c r="K113" s="323"/>
    </row>
    <row r="114" spans="2:11" x14ac:dyDescent="0.35">
      <c r="B114" s="396">
        <v>87</v>
      </c>
      <c r="C114" s="396" t="s">
        <v>64</v>
      </c>
      <c r="D114" s="396" t="s">
        <v>77</v>
      </c>
      <c r="E114" s="396" t="s">
        <v>297</v>
      </c>
      <c r="F114" s="396">
        <v>10450750</v>
      </c>
      <c r="G114" s="396">
        <v>10729330.3925</v>
      </c>
      <c r="H114" s="396">
        <v>4</v>
      </c>
      <c r="I114" s="396"/>
      <c r="K114" s="323"/>
    </row>
    <row r="115" spans="2:11" x14ac:dyDescent="0.35">
      <c r="B115" s="396">
        <v>87</v>
      </c>
      <c r="C115" s="396" t="s">
        <v>64</v>
      </c>
      <c r="D115" s="396" t="s">
        <v>77</v>
      </c>
      <c r="E115" s="396" t="s">
        <v>85</v>
      </c>
      <c r="F115" s="396">
        <v>9771714.2857142892</v>
      </c>
      <c r="G115" s="396">
        <v>11308402.1571429</v>
      </c>
      <c r="H115" s="396">
        <v>7</v>
      </c>
      <c r="I115" s="396"/>
      <c r="K115" s="323"/>
    </row>
    <row r="116" spans="2:11" x14ac:dyDescent="0.35">
      <c r="B116" s="396">
        <v>87</v>
      </c>
      <c r="C116" s="396" t="s">
        <v>64</v>
      </c>
      <c r="D116" s="396" t="s">
        <v>77</v>
      </c>
      <c r="E116" s="396" t="s">
        <v>354</v>
      </c>
      <c r="F116" s="396">
        <v>9270800</v>
      </c>
      <c r="G116" s="396">
        <v>9740875.9859999996</v>
      </c>
      <c r="H116" s="396">
        <v>5</v>
      </c>
      <c r="I116" s="396"/>
      <c r="K116" s="323"/>
    </row>
    <row r="117" spans="2:11" x14ac:dyDescent="0.35">
      <c r="B117" s="396">
        <v>87</v>
      </c>
      <c r="C117" s="396" t="s">
        <v>64</v>
      </c>
      <c r="D117" s="396" t="s">
        <v>77</v>
      </c>
      <c r="E117" s="396" t="s">
        <v>388</v>
      </c>
      <c r="F117" s="396">
        <v>9043000</v>
      </c>
      <c r="G117" s="396">
        <v>9641855.6699999999</v>
      </c>
      <c r="H117" s="396">
        <v>1</v>
      </c>
      <c r="I117" s="396"/>
      <c r="K117" s="323"/>
    </row>
    <row r="118" spans="2:11" x14ac:dyDescent="0.35">
      <c r="B118" s="396">
        <v>87</v>
      </c>
      <c r="C118" s="396" t="s">
        <v>64</v>
      </c>
      <c r="D118" s="396" t="s">
        <v>392</v>
      </c>
      <c r="E118" s="396" t="s">
        <v>395</v>
      </c>
      <c r="F118" s="396">
        <v>9300000</v>
      </c>
      <c r="G118" s="396">
        <v>9410533.4000000004</v>
      </c>
      <c r="H118" s="396">
        <v>1</v>
      </c>
      <c r="I118" s="396"/>
      <c r="K118" s="323"/>
    </row>
    <row r="119" spans="2:11" x14ac:dyDescent="0.35">
      <c r="B119" s="396">
        <v>87</v>
      </c>
      <c r="C119" s="396" t="s">
        <v>93</v>
      </c>
      <c r="D119" s="396" t="s">
        <v>96</v>
      </c>
      <c r="E119" s="396" t="s">
        <v>402</v>
      </c>
      <c r="F119" s="396">
        <v>9300000</v>
      </c>
      <c r="G119" s="396">
        <v>9728126</v>
      </c>
      <c r="H119" s="396">
        <v>1</v>
      </c>
      <c r="I119" s="396"/>
      <c r="K119" s="323"/>
    </row>
    <row r="120" spans="2:11" x14ac:dyDescent="0.35">
      <c r="B120" s="396">
        <v>92</v>
      </c>
      <c r="C120" s="396" t="s">
        <v>91</v>
      </c>
      <c r="D120" s="396" t="s">
        <v>420</v>
      </c>
      <c r="E120" s="396" t="s">
        <v>363</v>
      </c>
      <c r="F120" s="396">
        <v>9300000</v>
      </c>
      <c r="G120" s="396">
        <v>9488000</v>
      </c>
      <c r="H120" s="396">
        <v>1</v>
      </c>
      <c r="I120" s="396"/>
      <c r="K120" s="323"/>
    </row>
    <row r="121" spans="2:11" x14ac:dyDescent="0.35">
      <c r="B121" s="396">
        <v>92</v>
      </c>
      <c r="C121" s="396" t="s">
        <v>91</v>
      </c>
      <c r="D121" s="396" t="s">
        <v>421</v>
      </c>
      <c r="E121" s="396" t="s">
        <v>501</v>
      </c>
      <c r="F121" s="396">
        <v>9300000</v>
      </c>
      <c r="G121" s="396">
        <v>10070000</v>
      </c>
      <c r="H121" s="396">
        <v>1</v>
      </c>
      <c r="I121" s="396"/>
      <c r="K121" s="323"/>
    </row>
    <row r="122" spans="2:11" x14ac:dyDescent="0.35">
      <c r="B122" s="396">
        <v>93</v>
      </c>
      <c r="C122" s="396" t="s">
        <v>91</v>
      </c>
      <c r="D122" s="396" t="s">
        <v>91</v>
      </c>
      <c r="E122" s="396" t="s">
        <v>465</v>
      </c>
      <c r="F122" s="396">
        <v>6734000</v>
      </c>
      <c r="G122" s="396">
        <v>46500000</v>
      </c>
      <c r="H122" s="396">
        <v>1</v>
      </c>
      <c r="I122" s="396"/>
      <c r="K122" s="323"/>
    </row>
    <row r="123" spans="2:11" x14ac:dyDescent="0.35">
      <c r="B123" s="396">
        <v>93</v>
      </c>
      <c r="C123" s="396" t="s">
        <v>91</v>
      </c>
      <c r="D123" s="396" t="s">
        <v>420</v>
      </c>
      <c r="E123" s="396" t="s">
        <v>493</v>
      </c>
      <c r="F123" s="396">
        <v>8875000</v>
      </c>
      <c r="G123" s="396">
        <v>21500000</v>
      </c>
      <c r="H123" s="396">
        <v>1</v>
      </c>
      <c r="I123" s="396"/>
      <c r="K123" s="323"/>
    </row>
    <row r="124" spans="2:11" x14ac:dyDescent="0.35">
      <c r="B124" s="396">
        <v>93</v>
      </c>
      <c r="C124" s="396" t="s">
        <v>91</v>
      </c>
      <c r="D124" s="396" t="s">
        <v>80</v>
      </c>
      <c r="E124" s="396" t="s">
        <v>546</v>
      </c>
      <c r="F124" s="396">
        <v>8161000</v>
      </c>
      <c r="G124" s="396">
        <v>33300000</v>
      </c>
      <c r="H124" s="396">
        <v>1</v>
      </c>
      <c r="I124" s="396"/>
      <c r="K124" s="323"/>
    </row>
    <row r="125" spans="2:11" x14ac:dyDescent="0.35">
      <c r="B125" s="396">
        <v>93</v>
      </c>
      <c r="C125" s="396" t="s">
        <v>91</v>
      </c>
      <c r="D125" s="396" t="s">
        <v>80</v>
      </c>
      <c r="E125" s="396" t="s">
        <v>443</v>
      </c>
      <c r="F125" s="396">
        <v>8959000</v>
      </c>
      <c r="G125" s="396">
        <v>26500000</v>
      </c>
      <c r="H125" s="396">
        <v>1</v>
      </c>
      <c r="I125" s="396"/>
      <c r="K125" s="323"/>
    </row>
    <row r="126" spans="2:11" x14ac:dyDescent="0.35">
      <c r="B126" s="396">
        <v>93</v>
      </c>
      <c r="C126" s="396" t="s">
        <v>91</v>
      </c>
      <c r="D126" s="396" t="s">
        <v>326</v>
      </c>
      <c r="E126" s="396" t="s">
        <v>327</v>
      </c>
      <c r="F126" s="396">
        <v>7531000</v>
      </c>
      <c r="G126" s="396">
        <v>49900000</v>
      </c>
      <c r="H126" s="396">
        <v>1</v>
      </c>
      <c r="I126" s="396"/>
      <c r="K126" s="323"/>
    </row>
    <row r="127" spans="2:11" x14ac:dyDescent="0.35">
      <c r="B127" s="396">
        <v>93</v>
      </c>
      <c r="C127" s="396" t="s">
        <v>91</v>
      </c>
      <c r="D127" s="396" t="s">
        <v>97</v>
      </c>
      <c r="E127" s="396" t="s">
        <v>359</v>
      </c>
      <c r="F127" s="396">
        <v>9234000</v>
      </c>
      <c r="G127" s="396">
        <v>14250000</v>
      </c>
      <c r="H127" s="396">
        <v>2</v>
      </c>
      <c r="I127" s="396"/>
      <c r="K127" s="323"/>
    </row>
    <row r="128" spans="2:11" x14ac:dyDescent="0.35">
      <c r="B128" s="396">
        <v>93</v>
      </c>
      <c r="C128" s="396" t="s">
        <v>91</v>
      </c>
      <c r="D128" s="396" t="s">
        <v>97</v>
      </c>
      <c r="E128" s="396" t="s">
        <v>415</v>
      </c>
      <c r="F128" s="396">
        <v>8301000</v>
      </c>
      <c r="G128" s="396">
        <v>27131429.153333299</v>
      </c>
      <c r="H128" s="396">
        <v>3</v>
      </c>
      <c r="I128" s="396"/>
      <c r="K128" s="323"/>
    </row>
    <row r="129" spans="2:11" x14ac:dyDescent="0.35">
      <c r="B129" s="396">
        <v>93</v>
      </c>
      <c r="C129" s="396" t="s">
        <v>91</v>
      </c>
      <c r="D129" s="396" t="s">
        <v>97</v>
      </c>
      <c r="E129" s="396" t="s">
        <v>71</v>
      </c>
      <c r="F129" s="396">
        <v>8234750</v>
      </c>
      <c r="G129" s="396">
        <v>19287234.094999999</v>
      </c>
      <c r="H129" s="396">
        <v>4</v>
      </c>
      <c r="I129" s="396"/>
      <c r="K129" s="323"/>
    </row>
    <row r="130" spans="2:11" x14ac:dyDescent="0.35">
      <c r="B130" s="396">
        <v>93</v>
      </c>
      <c r="C130" s="396" t="s">
        <v>91</v>
      </c>
      <c r="D130" s="396" t="s">
        <v>97</v>
      </c>
      <c r="E130" s="396" t="s">
        <v>471</v>
      </c>
      <c r="F130" s="396">
        <v>9300000</v>
      </c>
      <c r="G130" s="396">
        <v>10953153.34</v>
      </c>
      <c r="H130" s="396">
        <v>1</v>
      </c>
      <c r="I130" s="396"/>
      <c r="K130" s="323"/>
    </row>
    <row r="131" spans="2:11" x14ac:dyDescent="0.35">
      <c r="B131" s="396">
        <v>93</v>
      </c>
      <c r="C131" s="396" t="s">
        <v>91</v>
      </c>
      <c r="D131" s="396" t="s">
        <v>97</v>
      </c>
      <c r="E131" s="396" t="s">
        <v>444</v>
      </c>
      <c r="F131" s="396">
        <v>7070000</v>
      </c>
      <c r="G131" s="396">
        <v>14997099.75</v>
      </c>
      <c r="H131" s="396">
        <v>1</v>
      </c>
      <c r="I131" s="396"/>
      <c r="K131" s="323"/>
    </row>
    <row r="132" spans="2:11" x14ac:dyDescent="0.35">
      <c r="B132" s="396">
        <v>93</v>
      </c>
      <c r="C132" s="396" t="s">
        <v>11</v>
      </c>
      <c r="D132" s="396" t="s">
        <v>11</v>
      </c>
      <c r="E132" s="396" t="s">
        <v>70</v>
      </c>
      <c r="F132" s="396">
        <v>8665000</v>
      </c>
      <c r="G132" s="396">
        <v>34500000</v>
      </c>
      <c r="H132" s="396">
        <v>1</v>
      </c>
      <c r="I132" s="396"/>
      <c r="K132" s="323"/>
    </row>
    <row r="133" spans="2:11" x14ac:dyDescent="0.35">
      <c r="B133" s="396">
        <v>93</v>
      </c>
      <c r="C133" s="396" t="s">
        <v>11</v>
      </c>
      <c r="D133" s="396" t="s">
        <v>72</v>
      </c>
      <c r="E133" s="396" t="s">
        <v>342</v>
      </c>
      <c r="F133" s="396">
        <v>7490000</v>
      </c>
      <c r="G133" s="396">
        <v>29323937.73</v>
      </c>
      <c r="H133" s="396">
        <v>1</v>
      </c>
      <c r="I133" s="396"/>
      <c r="J133" s="348"/>
      <c r="K133" s="346"/>
    </row>
    <row r="134" spans="2:11" x14ac:dyDescent="0.35">
      <c r="B134" s="396">
        <v>93</v>
      </c>
      <c r="C134" s="396" t="s">
        <v>11</v>
      </c>
      <c r="D134" s="396" t="s">
        <v>353</v>
      </c>
      <c r="E134" s="396" t="s">
        <v>566</v>
      </c>
      <c r="F134" s="396">
        <v>9300000</v>
      </c>
      <c r="G134" s="396">
        <v>9600000</v>
      </c>
      <c r="H134" s="396">
        <v>1</v>
      </c>
      <c r="I134" s="396"/>
      <c r="K134" s="323"/>
    </row>
    <row r="135" spans="2:11" x14ac:dyDescent="0.35">
      <c r="B135" s="396">
        <v>93</v>
      </c>
      <c r="C135" s="396" t="s">
        <v>11</v>
      </c>
      <c r="D135" s="396" t="s">
        <v>423</v>
      </c>
      <c r="E135" s="396" t="s">
        <v>360</v>
      </c>
      <c r="F135" s="396">
        <v>8371000</v>
      </c>
      <c r="G135" s="396">
        <v>31600969.289999999</v>
      </c>
      <c r="H135" s="396">
        <v>1</v>
      </c>
      <c r="I135" s="396"/>
      <c r="K135" s="323"/>
    </row>
    <row r="136" spans="2:11" x14ac:dyDescent="0.35">
      <c r="B136" s="396">
        <v>93</v>
      </c>
      <c r="C136" s="396" t="s">
        <v>11</v>
      </c>
      <c r="D136" s="396" t="s">
        <v>81</v>
      </c>
      <c r="E136" s="396" t="s">
        <v>88</v>
      </c>
      <c r="F136" s="396">
        <v>8371000</v>
      </c>
      <c r="G136" s="396">
        <v>19420332.550000001</v>
      </c>
      <c r="H136" s="396">
        <v>1</v>
      </c>
      <c r="I136" s="396"/>
      <c r="K136" s="323"/>
    </row>
    <row r="137" spans="2:11" x14ac:dyDescent="0.35">
      <c r="B137" s="396">
        <v>93</v>
      </c>
      <c r="C137" s="396" t="s">
        <v>11</v>
      </c>
      <c r="D137" s="396" t="s">
        <v>81</v>
      </c>
      <c r="E137" s="396" t="s">
        <v>89</v>
      </c>
      <c r="F137" s="396">
        <v>7364000</v>
      </c>
      <c r="G137" s="396">
        <v>29512211.710000001</v>
      </c>
      <c r="H137" s="396">
        <v>1</v>
      </c>
      <c r="I137" s="396"/>
      <c r="K137" s="323"/>
    </row>
    <row r="138" spans="2:11" x14ac:dyDescent="0.35">
      <c r="B138" s="396">
        <v>93</v>
      </c>
      <c r="C138" s="396" t="s">
        <v>11</v>
      </c>
      <c r="D138" s="396" t="s">
        <v>81</v>
      </c>
      <c r="E138" s="396" t="s">
        <v>365</v>
      </c>
      <c r="F138" s="396">
        <v>9182000</v>
      </c>
      <c r="G138" s="396">
        <v>14559033.199999999</v>
      </c>
      <c r="H138" s="396">
        <v>1</v>
      </c>
      <c r="I138" s="396"/>
      <c r="K138" s="323"/>
    </row>
    <row r="139" spans="2:11" x14ac:dyDescent="0.35">
      <c r="B139" s="396">
        <v>93</v>
      </c>
      <c r="C139" s="396" t="s">
        <v>11</v>
      </c>
      <c r="D139" s="396" t="s">
        <v>81</v>
      </c>
      <c r="E139" s="396" t="s">
        <v>366</v>
      </c>
      <c r="F139" s="396">
        <v>9208000</v>
      </c>
      <c r="G139" s="396">
        <v>21898000</v>
      </c>
      <c r="H139" s="396">
        <v>1</v>
      </c>
      <c r="I139" s="396"/>
      <c r="K139" s="323"/>
    </row>
    <row r="140" spans="2:11" x14ac:dyDescent="0.35">
      <c r="B140" s="396">
        <v>93</v>
      </c>
      <c r="C140" s="396" t="s">
        <v>11</v>
      </c>
      <c r="D140" s="396" t="s">
        <v>81</v>
      </c>
      <c r="E140" s="396" t="s">
        <v>414</v>
      </c>
      <c r="F140" s="396">
        <v>7364000</v>
      </c>
      <c r="G140" s="396">
        <v>22562307.68</v>
      </c>
      <c r="H140" s="396">
        <v>1</v>
      </c>
      <c r="I140" s="396"/>
      <c r="K140" s="323"/>
    </row>
    <row r="141" spans="2:11" x14ac:dyDescent="0.35">
      <c r="B141" s="396">
        <v>93</v>
      </c>
      <c r="C141" s="396" t="s">
        <v>11</v>
      </c>
      <c r="D141" s="396" t="s">
        <v>81</v>
      </c>
      <c r="E141" s="396" t="s">
        <v>90</v>
      </c>
      <c r="F141" s="396">
        <v>7154000</v>
      </c>
      <c r="G141" s="396">
        <v>19449000</v>
      </c>
      <c r="H141" s="396">
        <v>1</v>
      </c>
      <c r="I141" s="396"/>
      <c r="K141" s="323"/>
    </row>
    <row r="142" spans="2:11" x14ac:dyDescent="0.35">
      <c r="B142" s="396">
        <v>93</v>
      </c>
      <c r="C142" s="396" t="s">
        <v>11</v>
      </c>
      <c r="D142" s="396" t="s">
        <v>470</v>
      </c>
      <c r="E142" s="396" t="s">
        <v>537</v>
      </c>
      <c r="F142" s="396">
        <v>9169000</v>
      </c>
      <c r="G142" s="396">
        <v>27929816.960000001</v>
      </c>
      <c r="H142" s="396">
        <v>1</v>
      </c>
      <c r="I142" s="396"/>
      <c r="K142" s="323"/>
    </row>
    <row r="143" spans="2:11" x14ac:dyDescent="0.35">
      <c r="B143" s="396">
        <v>93</v>
      </c>
      <c r="C143" s="396" t="s">
        <v>11</v>
      </c>
      <c r="D143" s="396" t="s">
        <v>470</v>
      </c>
      <c r="E143" s="396" t="s">
        <v>518</v>
      </c>
      <c r="F143" s="396">
        <v>6986000</v>
      </c>
      <c r="G143" s="396">
        <v>36369051.380000003</v>
      </c>
      <c r="H143" s="396">
        <v>1</v>
      </c>
      <c r="I143" s="396"/>
      <c r="K143" s="323"/>
    </row>
    <row r="144" spans="2:11" x14ac:dyDescent="0.35">
      <c r="B144" s="396">
        <v>93</v>
      </c>
      <c r="C144" s="396" t="s">
        <v>12</v>
      </c>
      <c r="D144" s="396" t="s">
        <v>301</v>
      </c>
      <c r="E144" s="396" t="s">
        <v>321</v>
      </c>
      <c r="F144" s="396">
        <v>9241000</v>
      </c>
      <c r="G144" s="396">
        <v>21060000</v>
      </c>
      <c r="H144" s="396">
        <v>1</v>
      </c>
      <c r="I144" s="396"/>
      <c r="K144" s="323"/>
    </row>
    <row r="145" spans="2:11" x14ac:dyDescent="0.35">
      <c r="B145" s="396">
        <v>93</v>
      </c>
      <c r="C145" s="396" t="s">
        <v>12</v>
      </c>
      <c r="D145" s="396" t="s">
        <v>75</v>
      </c>
      <c r="E145" s="396" t="s">
        <v>75</v>
      </c>
      <c r="F145" s="396">
        <v>9299000</v>
      </c>
      <c r="G145" s="396">
        <v>9599998.8800000008</v>
      </c>
      <c r="H145" s="396">
        <v>1</v>
      </c>
      <c r="I145" s="396"/>
      <c r="K145" s="323"/>
    </row>
    <row r="146" spans="2:11" x14ac:dyDescent="0.35">
      <c r="B146" s="396">
        <v>93</v>
      </c>
      <c r="C146" s="396" t="s">
        <v>13</v>
      </c>
      <c r="D146" s="396" t="s">
        <v>94</v>
      </c>
      <c r="E146" s="396" t="s">
        <v>300</v>
      </c>
      <c r="F146" s="396">
        <v>9260000</v>
      </c>
      <c r="G146" s="396">
        <v>22350000</v>
      </c>
      <c r="H146" s="396">
        <v>1</v>
      </c>
      <c r="I146" s="396"/>
      <c r="K146" s="323"/>
    </row>
    <row r="147" spans="2:11" x14ac:dyDescent="0.35">
      <c r="B147" s="396">
        <v>93</v>
      </c>
      <c r="C147" s="396" t="s">
        <v>63</v>
      </c>
      <c r="D147" s="396" t="s">
        <v>294</v>
      </c>
      <c r="E147" s="396" t="s">
        <v>294</v>
      </c>
      <c r="F147" s="396">
        <v>9267000</v>
      </c>
      <c r="G147" s="396">
        <v>19280000</v>
      </c>
      <c r="H147" s="396">
        <v>1</v>
      </c>
      <c r="I147" s="396"/>
      <c r="K147" s="323"/>
    </row>
    <row r="148" spans="2:11" x14ac:dyDescent="0.35">
      <c r="B148" s="396">
        <v>93</v>
      </c>
      <c r="C148" s="396" t="s">
        <v>63</v>
      </c>
      <c r="D148" s="396" t="s">
        <v>381</v>
      </c>
      <c r="E148" s="396" t="s">
        <v>365</v>
      </c>
      <c r="F148" s="396">
        <v>9300000</v>
      </c>
      <c r="G148" s="396">
        <v>9550000</v>
      </c>
      <c r="H148" s="396">
        <v>1</v>
      </c>
      <c r="I148" s="396"/>
      <c r="K148" s="323"/>
    </row>
    <row r="149" spans="2:11" x14ac:dyDescent="0.35">
      <c r="B149" s="396">
        <v>93</v>
      </c>
      <c r="C149" s="396" t="s">
        <v>63</v>
      </c>
      <c r="D149" s="396" t="s">
        <v>381</v>
      </c>
      <c r="E149" s="396" t="s">
        <v>447</v>
      </c>
      <c r="F149" s="396">
        <v>9130000</v>
      </c>
      <c r="G149" s="396">
        <v>24357730.594999999</v>
      </c>
      <c r="H149" s="396">
        <v>2</v>
      </c>
      <c r="I149" s="396"/>
      <c r="K149" s="323"/>
    </row>
    <row r="150" spans="2:11" x14ac:dyDescent="0.35">
      <c r="B150" s="396">
        <v>93</v>
      </c>
      <c r="C150" s="396" t="s">
        <v>63</v>
      </c>
      <c r="D150" s="396" t="s">
        <v>83</v>
      </c>
      <c r="E150" s="396" t="s">
        <v>318</v>
      </c>
      <c r="F150" s="396">
        <v>9267000</v>
      </c>
      <c r="G150" s="396">
        <v>22052000</v>
      </c>
      <c r="H150" s="396">
        <v>1</v>
      </c>
      <c r="I150" s="396"/>
      <c r="K150" s="323"/>
    </row>
    <row r="151" spans="2:11" x14ac:dyDescent="0.35">
      <c r="B151" s="396">
        <v>93</v>
      </c>
      <c r="C151" s="396" t="s">
        <v>63</v>
      </c>
      <c r="D151" s="396" t="s">
        <v>211</v>
      </c>
      <c r="E151" s="396" t="s">
        <v>318</v>
      </c>
      <c r="F151" s="396">
        <v>9254000</v>
      </c>
      <c r="G151" s="396">
        <v>9550000</v>
      </c>
      <c r="H151" s="396">
        <v>1</v>
      </c>
      <c r="I151" s="396"/>
      <c r="K151" s="323"/>
    </row>
    <row r="152" spans="2:11" x14ac:dyDescent="0.35">
      <c r="B152" s="396">
        <v>93</v>
      </c>
      <c r="C152" s="396" t="s">
        <v>63</v>
      </c>
      <c r="D152" s="396" t="s">
        <v>428</v>
      </c>
      <c r="E152" s="396" t="s">
        <v>567</v>
      </c>
      <c r="F152" s="396">
        <v>9221000</v>
      </c>
      <c r="G152" s="396">
        <v>19735000</v>
      </c>
      <c r="H152" s="396">
        <v>1</v>
      </c>
      <c r="I152" s="396"/>
      <c r="K152" s="323"/>
    </row>
    <row r="153" spans="2:11" x14ac:dyDescent="0.35">
      <c r="B153" s="396">
        <v>93</v>
      </c>
      <c r="C153" s="396" t="s">
        <v>63</v>
      </c>
      <c r="D153" s="396" t="s">
        <v>428</v>
      </c>
      <c r="E153" s="396" t="s">
        <v>424</v>
      </c>
      <c r="F153" s="396">
        <v>13947000</v>
      </c>
      <c r="G153" s="396">
        <v>14397703.960000001</v>
      </c>
      <c r="H153" s="396">
        <v>1</v>
      </c>
      <c r="I153" s="396"/>
      <c r="K153" s="323"/>
    </row>
    <row r="154" spans="2:11" x14ac:dyDescent="0.35">
      <c r="B154" s="396">
        <v>93</v>
      </c>
      <c r="C154" s="396" t="s">
        <v>64</v>
      </c>
      <c r="D154" s="396" t="s">
        <v>65</v>
      </c>
      <c r="E154" s="396" t="s">
        <v>516</v>
      </c>
      <c r="F154" s="396">
        <v>9280000</v>
      </c>
      <c r="G154" s="396">
        <v>19800000</v>
      </c>
      <c r="H154" s="396">
        <v>1</v>
      </c>
      <c r="I154" s="396"/>
      <c r="K154" s="323"/>
    </row>
    <row r="155" spans="2:11" x14ac:dyDescent="0.35">
      <c r="B155" s="396">
        <v>93</v>
      </c>
      <c r="C155" s="396" t="s">
        <v>93</v>
      </c>
      <c r="D155" s="396" t="s">
        <v>95</v>
      </c>
      <c r="E155" s="396" t="s">
        <v>66</v>
      </c>
      <c r="F155" s="396">
        <v>7573000</v>
      </c>
      <c r="G155" s="396">
        <v>18773000</v>
      </c>
      <c r="H155" s="396">
        <v>1</v>
      </c>
      <c r="I155" s="396"/>
      <c r="K155" s="323"/>
    </row>
    <row r="156" spans="2:11" x14ac:dyDescent="0.35">
      <c r="B156" s="396">
        <v>94</v>
      </c>
      <c r="C156" s="396" t="s">
        <v>91</v>
      </c>
      <c r="D156" s="396" t="s">
        <v>97</v>
      </c>
      <c r="E156" s="396" t="s">
        <v>360</v>
      </c>
      <c r="F156" s="396">
        <v>8352800</v>
      </c>
      <c r="G156" s="396">
        <v>11667653.223999999</v>
      </c>
      <c r="H156" s="396">
        <v>5</v>
      </c>
      <c r="I156" s="396"/>
      <c r="K156" s="323"/>
    </row>
    <row r="157" spans="2:11" x14ac:dyDescent="0.35">
      <c r="B157" s="396">
        <v>94</v>
      </c>
      <c r="C157" s="396" t="s">
        <v>91</v>
      </c>
      <c r="D157" s="396" t="s">
        <v>97</v>
      </c>
      <c r="E157" s="396" t="s">
        <v>444</v>
      </c>
      <c r="F157" s="396">
        <v>9060333.3333333302</v>
      </c>
      <c r="G157" s="396">
        <v>10388772.619999999</v>
      </c>
      <c r="H157" s="396">
        <v>3</v>
      </c>
      <c r="I157" s="396"/>
      <c r="K157" s="323"/>
    </row>
    <row r="158" spans="2:11" x14ac:dyDescent="0.35">
      <c r="B158" s="396">
        <v>94</v>
      </c>
      <c r="C158" s="396" t="s">
        <v>91</v>
      </c>
      <c r="D158" s="396" t="s">
        <v>97</v>
      </c>
      <c r="E158" s="396" t="s">
        <v>536</v>
      </c>
      <c r="F158" s="396">
        <v>8875000</v>
      </c>
      <c r="G158" s="396">
        <v>12590445.91</v>
      </c>
      <c r="H158" s="396">
        <v>1</v>
      </c>
      <c r="I158" s="396"/>
      <c r="K158" s="323"/>
    </row>
    <row r="159" spans="2:11" x14ac:dyDescent="0.35">
      <c r="B159" s="396">
        <v>94</v>
      </c>
      <c r="C159" s="396" t="s">
        <v>64</v>
      </c>
      <c r="D159" s="396" t="s">
        <v>62</v>
      </c>
      <c r="E159" s="396" t="s">
        <v>62</v>
      </c>
      <c r="F159" s="396">
        <v>13950000</v>
      </c>
      <c r="G159" s="396">
        <v>14350763.949999999</v>
      </c>
      <c r="H159" s="396">
        <v>1</v>
      </c>
      <c r="I159" s="396"/>
      <c r="K159" s="323"/>
    </row>
    <row r="160" spans="2:11" x14ac:dyDescent="0.35">
      <c r="B160" s="396">
        <v>96</v>
      </c>
      <c r="C160" s="396" t="s">
        <v>11</v>
      </c>
      <c r="D160" s="396" t="s">
        <v>81</v>
      </c>
      <c r="E160" s="396" t="s">
        <v>87</v>
      </c>
      <c r="F160" s="396">
        <v>13950000</v>
      </c>
      <c r="G160" s="396">
        <v>14385245.75</v>
      </c>
      <c r="H160" s="396">
        <v>1</v>
      </c>
      <c r="I160" s="396"/>
      <c r="K160" s="323"/>
    </row>
    <row r="161" spans="2:11" x14ac:dyDescent="0.35">
      <c r="B161" s="396">
        <v>101</v>
      </c>
      <c r="C161" s="396" t="s">
        <v>64</v>
      </c>
      <c r="D161" s="396" t="s">
        <v>62</v>
      </c>
      <c r="E161" s="396" t="s">
        <v>62</v>
      </c>
      <c r="F161" s="396">
        <v>9048966.6666666698</v>
      </c>
      <c r="G161" s="396">
        <v>9546000</v>
      </c>
      <c r="H161" s="396">
        <v>30</v>
      </c>
      <c r="I161" s="396"/>
      <c r="K161" s="323"/>
    </row>
    <row r="162" spans="2:11" x14ac:dyDescent="0.35">
      <c r="B162" s="396">
        <v>101</v>
      </c>
      <c r="C162" s="396" t="s">
        <v>64</v>
      </c>
      <c r="D162" s="396" t="s">
        <v>62</v>
      </c>
      <c r="E162" s="396" t="s">
        <v>445</v>
      </c>
      <c r="F162" s="396">
        <v>9300000</v>
      </c>
      <c r="G162" s="396">
        <v>9546000</v>
      </c>
      <c r="H162" s="396">
        <v>1</v>
      </c>
      <c r="I162" s="396"/>
      <c r="K162" s="323"/>
    </row>
    <row r="163" spans="2:11" x14ac:dyDescent="0.35">
      <c r="B163" s="396">
        <v>101</v>
      </c>
      <c r="C163" s="396" t="s">
        <v>64</v>
      </c>
      <c r="D163" s="396" t="s">
        <v>62</v>
      </c>
      <c r="E163" s="396" t="s">
        <v>383</v>
      </c>
      <c r="F163" s="396">
        <v>9300000</v>
      </c>
      <c r="G163" s="396">
        <v>9546000</v>
      </c>
      <c r="H163" s="396">
        <v>7</v>
      </c>
      <c r="I163" s="396"/>
      <c r="K163" s="323"/>
    </row>
    <row r="164" spans="2:11" x14ac:dyDescent="0.35">
      <c r="B164" s="396">
        <v>101</v>
      </c>
      <c r="C164" s="396" t="s">
        <v>93</v>
      </c>
      <c r="D164" s="396" t="s">
        <v>289</v>
      </c>
      <c r="E164" s="396" t="s">
        <v>473</v>
      </c>
      <c r="F164" s="396">
        <v>9300000</v>
      </c>
      <c r="G164" s="396">
        <v>9546000</v>
      </c>
      <c r="H164" s="396">
        <v>2</v>
      </c>
      <c r="I164" s="396"/>
      <c r="K164" s="323"/>
    </row>
    <row r="165" spans="2:11" x14ac:dyDescent="0.35">
      <c r="B165" s="396">
        <v>101</v>
      </c>
      <c r="C165" s="396" t="s">
        <v>93</v>
      </c>
      <c r="D165" s="396" t="s">
        <v>293</v>
      </c>
      <c r="E165" s="396" t="s">
        <v>293</v>
      </c>
      <c r="F165" s="396">
        <v>9300000</v>
      </c>
      <c r="G165" s="396">
        <v>9546000</v>
      </c>
      <c r="H165" s="396">
        <v>2</v>
      </c>
      <c r="I165" s="396"/>
      <c r="K165" s="323"/>
    </row>
    <row r="166" spans="2:11" x14ac:dyDescent="0.35">
      <c r="B166" s="396">
        <v>105</v>
      </c>
      <c r="C166" s="396" t="s">
        <v>11</v>
      </c>
      <c r="D166" s="396" t="s">
        <v>74</v>
      </c>
      <c r="E166" s="396" t="s">
        <v>317</v>
      </c>
      <c r="F166" s="396">
        <v>8480000</v>
      </c>
      <c r="G166" s="396">
        <v>8668345.9600000009</v>
      </c>
      <c r="H166" s="396">
        <v>1</v>
      </c>
      <c r="I166" s="396"/>
      <c r="K166" s="323"/>
    </row>
    <row r="167" spans="2:11" x14ac:dyDescent="0.35">
      <c r="B167" s="396">
        <v>117</v>
      </c>
      <c r="C167" s="396" t="s">
        <v>91</v>
      </c>
      <c r="D167" s="396" t="s">
        <v>357</v>
      </c>
      <c r="E167" s="396" t="s">
        <v>358</v>
      </c>
      <c r="F167" s="396">
        <v>9300000</v>
      </c>
      <c r="G167" s="396">
        <v>9514780</v>
      </c>
      <c r="H167" s="396">
        <v>1</v>
      </c>
      <c r="I167" s="396"/>
      <c r="K167" s="323"/>
    </row>
    <row r="168" spans="2:11" x14ac:dyDescent="0.35">
      <c r="B168" s="396">
        <v>117</v>
      </c>
      <c r="C168" s="396" t="s">
        <v>11</v>
      </c>
      <c r="D168" s="396" t="s">
        <v>92</v>
      </c>
      <c r="E168" s="396" t="s">
        <v>340</v>
      </c>
      <c r="F168" s="396">
        <v>9300000</v>
      </c>
      <c r="G168" s="396">
        <v>9488000</v>
      </c>
      <c r="H168" s="396">
        <v>1</v>
      </c>
      <c r="I168" s="396"/>
      <c r="K168" s="323"/>
    </row>
    <row r="169" spans="2:11" x14ac:dyDescent="0.35">
      <c r="B169" s="396">
        <v>117</v>
      </c>
      <c r="C169" s="396" t="s">
        <v>11</v>
      </c>
      <c r="D169" s="396" t="s">
        <v>353</v>
      </c>
      <c r="E169" s="396" t="s">
        <v>566</v>
      </c>
      <c r="F169" s="396">
        <v>4604000</v>
      </c>
      <c r="G169" s="396">
        <v>9511293.75</v>
      </c>
      <c r="H169" s="396">
        <v>2</v>
      </c>
      <c r="I169" s="396"/>
      <c r="K169" s="323"/>
    </row>
    <row r="170" spans="2:11" x14ac:dyDescent="0.35">
      <c r="B170" s="396">
        <v>117</v>
      </c>
      <c r="C170" s="396" t="s">
        <v>11</v>
      </c>
      <c r="D170" s="396" t="s">
        <v>81</v>
      </c>
      <c r="E170" s="396" t="s">
        <v>89</v>
      </c>
      <c r="F170" s="396">
        <v>8480000</v>
      </c>
      <c r="G170" s="396">
        <v>8668000</v>
      </c>
      <c r="H170" s="396">
        <v>1</v>
      </c>
      <c r="I170" s="396"/>
      <c r="K170" s="323"/>
    </row>
    <row r="171" spans="2:11" x14ac:dyDescent="0.35">
      <c r="B171" s="396">
        <v>117</v>
      </c>
      <c r="C171" s="396" t="s">
        <v>11</v>
      </c>
      <c r="D171" s="396" t="s">
        <v>74</v>
      </c>
      <c r="E171" s="396" t="s">
        <v>368</v>
      </c>
      <c r="F171" s="396">
        <v>9300000</v>
      </c>
      <c r="G171" s="396">
        <v>9514750</v>
      </c>
      <c r="H171" s="396">
        <v>1</v>
      </c>
      <c r="I171" s="396"/>
      <c r="K171" s="323"/>
    </row>
    <row r="172" spans="2:11" x14ac:dyDescent="0.35">
      <c r="B172" s="396">
        <v>117</v>
      </c>
      <c r="C172" s="396" t="s">
        <v>11</v>
      </c>
      <c r="D172" s="396" t="s">
        <v>371</v>
      </c>
      <c r="E172" s="396" t="s">
        <v>511</v>
      </c>
      <c r="F172" s="396">
        <v>9286000</v>
      </c>
      <c r="G172" s="396">
        <v>9510892</v>
      </c>
      <c r="H172" s="396">
        <v>1</v>
      </c>
      <c r="I172" s="396"/>
      <c r="K172" s="323"/>
    </row>
    <row r="173" spans="2:11" x14ac:dyDescent="0.35">
      <c r="B173" s="396">
        <v>117</v>
      </c>
      <c r="C173" s="396" t="s">
        <v>12</v>
      </c>
      <c r="D173" s="396" t="s">
        <v>375</v>
      </c>
      <c r="E173" s="396" t="s">
        <v>503</v>
      </c>
      <c r="F173" s="396">
        <v>6975000</v>
      </c>
      <c r="G173" s="396">
        <v>14264319.15</v>
      </c>
      <c r="H173" s="396">
        <v>2</v>
      </c>
      <c r="I173" s="396"/>
      <c r="K173" s="323"/>
    </row>
    <row r="174" spans="2:11" x14ac:dyDescent="0.35">
      <c r="B174" s="396">
        <v>117</v>
      </c>
      <c r="C174" s="396" t="s">
        <v>63</v>
      </c>
      <c r="D174" s="396" t="s">
        <v>428</v>
      </c>
      <c r="E174" s="396" t="s">
        <v>568</v>
      </c>
      <c r="F174" s="396">
        <v>9247000</v>
      </c>
      <c r="G174" s="396">
        <v>9505000</v>
      </c>
      <c r="H174" s="396">
        <v>1</v>
      </c>
      <c r="I174" s="396"/>
      <c r="K174" s="323"/>
    </row>
    <row r="175" spans="2:11" x14ac:dyDescent="0.35">
      <c r="B175" s="396">
        <v>117</v>
      </c>
      <c r="C175" s="396" t="s">
        <v>64</v>
      </c>
      <c r="D175" s="396" t="s">
        <v>64</v>
      </c>
      <c r="E175" s="396" t="s">
        <v>336</v>
      </c>
      <c r="F175" s="396">
        <v>9300000</v>
      </c>
      <c r="G175" s="396">
        <v>9511293.75</v>
      </c>
      <c r="H175" s="396">
        <v>1</v>
      </c>
      <c r="I175" s="396"/>
      <c r="K175" s="323"/>
    </row>
    <row r="176" spans="2:11" x14ac:dyDescent="0.35">
      <c r="B176" s="396">
        <v>117</v>
      </c>
      <c r="C176" s="396" t="s">
        <v>64</v>
      </c>
      <c r="D176" s="396" t="s">
        <v>64</v>
      </c>
      <c r="E176" s="396" t="s">
        <v>429</v>
      </c>
      <c r="F176" s="396">
        <v>8480000</v>
      </c>
      <c r="G176" s="396">
        <v>8668000</v>
      </c>
      <c r="H176" s="396">
        <v>1</v>
      </c>
      <c r="I176" s="396"/>
      <c r="K176" s="323"/>
    </row>
    <row r="177" spans="2:11" x14ac:dyDescent="0.35">
      <c r="B177" s="396">
        <v>117</v>
      </c>
      <c r="C177" s="396" t="s">
        <v>64</v>
      </c>
      <c r="D177" s="396" t="s">
        <v>431</v>
      </c>
      <c r="E177" s="396" t="s">
        <v>432</v>
      </c>
      <c r="F177" s="396">
        <v>8833000</v>
      </c>
      <c r="G177" s="396">
        <v>9505000</v>
      </c>
      <c r="H177" s="396">
        <v>1</v>
      </c>
      <c r="I177" s="396"/>
      <c r="K177" s="323"/>
    </row>
    <row r="178" spans="2:11" x14ac:dyDescent="0.35">
      <c r="B178" s="396">
        <v>120</v>
      </c>
      <c r="C178" s="396" t="s">
        <v>11</v>
      </c>
      <c r="D178" s="396" t="s">
        <v>72</v>
      </c>
      <c r="E178" s="396" t="s">
        <v>569</v>
      </c>
      <c r="F178" s="396">
        <v>9241000</v>
      </c>
      <c r="G178" s="396">
        <v>9643030</v>
      </c>
      <c r="H178" s="396">
        <v>1</v>
      </c>
      <c r="I178" s="396"/>
      <c r="K178" s="323"/>
    </row>
    <row r="179" spans="2:11" x14ac:dyDescent="0.35">
      <c r="B179" s="396">
        <v>120</v>
      </c>
      <c r="C179" s="396" t="s">
        <v>11</v>
      </c>
      <c r="D179" s="396" t="s">
        <v>81</v>
      </c>
      <c r="E179" s="396" t="s">
        <v>90</v>
      </c>
      <c r="F179" s="396">
        <v>8480000</v>
      </c>
      <c r="G179" s="396">
        <v>9927455</v>
      </c>
      <c r="H179" s="396">
        <v>1</v>
      </c>
      <c r="I179" s="396"/>
      <c r="K179" s="323"/>
    </row>
    <row r="180" spans="2:11" x14ac:dyDescent="0.35">
      <c r="B180" s="396">
        <v>120</v>
      </c>
      <c r="C180" s="396" t="s">
        <v>12</v>
      </c>
      <c r="D180" s="396" t="s">
        <v>12</v>
      </c>
      <c r="E180" s="396" t="s">
        <v>474</v>
      </c>
      <c r="F180" s="396">
        <v>8480000</v>
      </c>
      <c r="G180" s="396">
        <v>8798211</v>
      </c>
      <c r="H180" s="396">
        <v>1</v>
      </c>
      <c r="I180" s="396"/>
      <c r="K180" s="323"/>
    </row>
    <row r="181" spans="2:11" x14ac:dyDescent="0.35">
      <c r="B181" s="396">
        <v>120</v>
      </c>
      <c r="C181" s="396" t="s">
        <v>63</v>
      </c>
      <c r="D181" s="396" t="s">
        <v>331</v>
      </c>
      <c r="E181" s="396" t="s">
        <v>570</v>
      </c>
      <c r="F181" s="396">
        <v>9300000</v>
      </c>
      <c r="G181" s="396">
        <v>9642570</v>
      </c>
      <c r="H181" s="396">
        <v>1</v>
      </c>
      <c r="I181" s="396"/>
      <c r="K181" s="323"/>
    </row>
    <row r="182" spans="2:11" x14ac:dyDescent="0.35">
      <c r="B182" s="396">
        <v>4</v>
      </c>
      <c r="C182" s="396" t="s">
        <v>91</v>
      </c>
      <c r="D182" s="396" t="s">
        <v>70</v>
      </c>
      <c r="E182" s="396" t="s">
        <v>571</v>
      </c>
      <c r="F182" s="396">
        <v>9300000</v>
      </c>
      <c r="G182" s="396">
        <v>9500000</v>
      </c>
      <c r="H182" s="396">
        <v>1</v>
      </c>
      <c r="I182" s="396"/>
      <c r="K182" s="323"/>
    </row>
    <row r="183" spans="2:11" x14ac:dyDescent="0.35">
      <c r="B183" s="396">
        <v>4</v>
      </c>
      <c r="C183" s="396" t="s">
        <v>91</v>
      </c>
      <c r="D183" s="396" t="s">
        <v>420</v>
      </c>
      <c r="E183" s="396" t="s">
        <v>363</v>
      </c>
      <c r="F183" s="396">
        <v>9300000</v>
      </c>
      <c r="G183" s="396">
        <v>9500000</v>
      </c>
      <c r="H183" s="396">
        <v>1</v>
      </c>
      <c r="I183" s="396"/>
      <c r="K183" s="323"/>
    </row>
    <row r="184" spans="2:11" x14ac:dyDescent="0.35">
      <c r="B184" s="396">
        <v>4</v>
      </c>
      <c r="C184" s="396" t="s">
        <v>91</v>
      </c>
      <c r="D184" s="396" t="s">
        <v>357</v>
      </c>
      <c r="E184" s="396" t="s">
        <v>527</v>
      </c>
      <c r="F184" s="396">
        <v>9300000</v>
      </c>
      <c r="G184" s="396">
        <v>9500000</v>
      </c>
      <c r="H184" s="396">
        <v>1</v>
      </c>
      <c r="I184" s="396"/>
      <c r="K184" s="323"/>
    </row>
    <row r="185" spans="2:11" x14ac:dyDescent="0.35">
      <c r="B185" s="396">
        <v>4</v>
      </c>
      <c r="C185" s="396" t="s">
        <v>91</v>
      </c>
      <c r="D185" s="396" t="s">
        <v>357</v>
      </c>
      <c r="E185" s="396" t="s">
        <v>490</v>
      </c>
      <c r="F185" s="396">
        <v>8581000</v>
      </c>
      <c r="G185" s="396">
        <v>9500000</v>
      </c>
      <c r="H185" s="396">
        <v>1</v>
      </c>
      <c r="I185" s="396"/>
      <c r="K185" s="323"/>
    </row>
    <row r="186" spans="2:11" x14ac:dyDescent="0.35">
      <c r="B186" s="396">
        <v>4</v>
      </c>
      <c r="C186" s="396" t="s">
        <v>91</v>
      </c>
      <c r="D186" s="396" t="s">
        <v>97</v>
      </c>
      <c r="E186" s="396" t="s">
        <v>359</v>
      </c>
      <c r="F186" s="396">
        <v>9300000</v>
      </c>
      <c r="G186" s="396">
        <v>9550000</v>
      </c>
      <c r="H186" s="396">
        <v>1</v>
      </c>
      <c r="I186" s="396"/>
      <c r="K186" s="323"/>
    </row>
    <row r="187" spans="2:11" x14ac:dyDescent="0.35">
      <c r="B187" s="396">
        <v>4</v>
      </c>
      <c r="C187" s="396" t="s">
        <v>91</v>
      </c>
      <c r="D187" s="396" t="s">
        <v>97</v>
      </c>
      <c r="E187" s="396" t="s">
        <v>360</v>
      </c>
      <c r="F187" s="396">
        <v>9300000</v>
      </c>
      <c r="G187" s="396">
        <v>10550000</v>
      </c>
      <c r="H187" s="396">
        <v>1</v>
      </c>
      <c r="I187" s="396"/>
      <c r="K187" s="323"/>
    </row>
    <row r="188" spans="2:11" x14ac:dyDescent="0.35">
      <c r="B188" s="396">
        <v>4</v>
      </c>
      <c r="C188" s="396" t="s">
        <v>11</v>
      </c>
      <c r="D188" s="396" t="s">
        <v>81</v>
      </c>
      <c r="E188" s="396" t="s">
        <v>87</v>
      </c>
      <c r="F188" s="396">
        <v>8770000</v>
      </c>
      <c r="G188" s="396">
        <v>17644500</v>
      </c>
      <c r="H188" s="396">
        <v>2</v>
      </c>
      <c r="I188" s="396"/>
      <c r="K188" s="323"/>
    </row>
    <row r="189" spans="2:11" x14ac:dyDescent="0.35">
      <c r="B189" s="396">
        <v>4</v>
      </c>
      <c r="C189" s="396" t="s">
        <v>11</v>
      </c>
      <c r="D189" s="396" t="s">
        <v>81</v>
      </c>
      <c r="E189" s="396" t="s">
        <v>82</v>
      </c>
      <c r="F189" s="396">
        <v>9123666.6666666698</v>
      </c>
      <c r="G189" s="396">
        <v>9363333.3333333302</v>
      </c>
      <c r="H189" s="396">
        <v>3</v>
      </c>
      <c r="I189" s="396"/>
      <c r="K189" s="323"/>
    </row>
    <row r="190" spans="2:11" x14ac:dyDescent="0.35">
      <c r="B190" s="396">
        <v>4</v>
      </c>
      <c r="C190" s="396" t="s">
        <v>11</v>
      </c>
      <c r="D190" s="396" t="s">
        <v>81</v>
      </c>
      <c r="E190" s="396" t="s">
        <v>88</v>
      </c>
      <c r="F190" s="396">
        <v>9267000</v>
      </c>
      <c r="G190" s="396">
        <v>9500000</v>
      </c>
      <c r="H190" s="396">
        <v>1</v>
      </c>
      <c r="I190" s="396"/>
      <c r="K190" s="323"/>
    </row>
    <row r="191" spans="2:11" x14ac:dyDescent="0.35">
      <c r="B191" s="396">
        <v>4</v>
      </c>
      <c r="C191" s="396" t="s">
        <v>11</v>
      </c>
      <c r="D191" s="396" t="s">
        <v>81</v>
      </c>
      <c r="E191" s="396" t="s">
        <v>89</v>
      </c>
      <c r="F191" s="396">
        <v>9276428.5714285709</v>
      </c>
      <c r="G191" s="396">
        <v>9507142.8957142793</v>
      </c>
      <c r="H191" s="396">
        <v>7</v>
      </c>
      <c r="I191" s="396"/>
      <c r="K191" s="323"/>
    </row>
    <row r="192" spans="2:11" x14ac:dyDescent="0.35">
      <c r="B192" s="396">
        <v>4</v>
      </c>
      <c r="C192" s="396" t="s">
        <v>11</v>
      </c>
      <c r="D192" s="396" t="s">
        <v>81</v>
      </c>
      <c r="E192" s="396" t="s">
        <v>572</v>
      </c>
      <c r="F192" s="396">
        <v>9300000</v>
      </c>
      <c r="G192" s="396">
        <v>9500000</v>
      </c>
      <c r="H192" s="396">
        <v>1</v>
      </c>
      <c r="I192" s="396"/>
      <c r="K192" s="323"/>
    </row>
    <row r="193" spans="2:11" x14ac:dyDescent="0.35">
      <c r="B193" s="396">
        <v>4</v>
      </c>
      <c r="C193" s="396" t="s">
        <v>11</v>
      </c>
      <c r="D193" s="396" t="s">
        <v>81</v>
      </c>
      <c r="E193" s="396" t="s">
        <v>367</v>
      </c>
      <c r="F193" s="396">
        <v>9293333.3333333302</v>
      </c>
      <c r="G193" s="396">
        <v>9500000</v>
      </c>
      <c r="H193" s="396">
        <v>3</v>
      </c>
      <c r="I193" s="396"/>
      <c r="K193" s="323"/>
    </row>
    <row r="194" spans="2:11" x14ac:dyDescent="0.35">
      <c r="B194" s="396">
        <v>4</v>
      </c>
      <c r="C194" s="396" t="s">
        <v>11</v>
      </c>
      <c r="D194" s="396" t="s">
        <v>81</v>
      </c>
      <c r="E194" s="396" t="s">
        <v>90</v>
      </c>
      <c r="F194" s="396">
        <v>9267000</v>
      </c>
      <c r="G194" s="396">
        <v>15152333.3333333</v>
      </c>
      <c r="H194" s="396">
        <v>3</v>
      </c>
      <c r="I194" s="396"/>
      <c r="K194" s="323"/>
    </row>
    <row r="195" spans="2:11" x14ac:dyDescent="0.35">
      <c r="B195" s="396">
        <v>4</v>
      </c>
      <c r="C195" s="396" t="s">
        <v>11</v>
      </c>
      <c r="D195" s="396" t="s">
        <v>74</v>
      </c>
      <c r="E195" s="396" t="s">
        <v>74</v>
      </c>
      <c r="F195" s="396">
        <v>9300000</v>
      </c>
      <c r="G195" s="396">
        <v>9500000</v>
      </c>
      <c r="H195" s="396">
        <v>5</v>
      </c>
      <c r="I195" s="396"/>
      <c r="K195" s="323"/>
    </row>
    <row r="196" spans="2:11" x14ac:dyDescent="0.35">
      <c r="B196" s="396">
        <v>4</v>
      </c>
      <c r="C196" s="396" t="s">
        <v>11</v>
      </c>
      <c r="D196" s="396" t="s">
        <v>74</v>
      </c>
      <c r="E196" s="396" t="s">
        <v>98</v>
      </c>
      <c r="F196" s="396">
        <v>9098000</v>
      </c>
      <c r="G196" s="396">
        <v>9500000</v>
      </c>
      <c r="H196" s="396">
        <v>4</v>
      </c>
      <c r="I196" s="396"/>
      <c r="K196" s="323"/>
    </row>
    <row r="197" spans="2:11" x14ac:dyDescent="0.35">
      <c r="B197" s="396">
        <v>4</v>
      </c>
      <c r="C197" s="396" t="s">
        <v>11</v>
      </c>
      <c r="D197" s="396" t="s">
        <v>74</v>
      </c>
      <c r="E197" s="396" t="s">
        <v>368</v>
      </c>
      <c r="F197" s="396">
        <v>9293333.3333333302</v>
      </c>
      <c r="G197" s="396">
        <v>9500000</v>
      </c>
      <c r="H197" s="396">
        <v>3</v>
      </c>
      <c r="I197" s="396"/>
      <c r="K197" s="323"/>
    </row>
    <row r="198" spans="2:11" x14ac:dyDescent="0.35">
      <c r="B198" s="396">
        <v>4</v>
      </c>
      <c r="C198" s="396" t="s">
        <v>11</v>
      </c>
      <c r="D198" s="396" t="s">
        <v>74</v>
      </c>
      <c r="E198" s="396" t="s">
        <v>369</v>
      </c>
      <c r="F198" s="396">
        <v>9300000</v>
      </c>
      <c r="G198" s="396">
        <v>9500000</v>
      </c>
      <c r="H198" s="396">
        <v>3</v>
      </c>
      <c r="I198" s="396"/>
      <c r="K198" s="323"/>
    </row>
    <row r="199" spans="2:11" x14ac:dyDescent="0.35">
      <c r="B199" s="396">
        <v>4</v>
      </c>
      <c r="C199" s="396" t="s">
        <v>11</v>
      </c>
      <c r="D199" s="396" t="s">
        <v>74</v>
      </c>
      <c r="E199" s="396" t="s">
        <v>330</v>
      </c>
      <c r="F199" s="396">
        <v>8750666.6666666698</v>
      </c>
      <c r="G199" s="396">
        <v>9500000</v>
      </c>
      <c r="H199" s="396">
        <v>3</v>
      </c>
      <c r="I199" s="396"/>
      <c r="K199" s="323"/>
    </row>
    <row r="200" spans="2:11" x14ac:dyDescent="0.35">
      <c r="B200" s="396">
        <v>4</v>
      </c>
      <c r="C200" s="396" t="s">
        <v>11</v>
      </c>
      <c r="D200" s="396" t="s">
        <v>296</v>
      </c>
      <c r="E200" s="396" t="s">
        <v>416</v>
      </c>
      <c r="F200" s="396">
        <v>9300000</v>
      </c>
      <c r="G200" s="396">
        <v>9500000</v>
      </c>
      <c r="H200" s="396">
        <v>1</v>
      </c>
      <c r="I200" s="396"/>
      <c r="K200" s="323"/>
    </row>
    <row r="201" spans="2:11" x14ac:dyDescent="0.35">
      <c r="B201" s="396">
        <v>4</v>
      </c>
      <c r="C201" s="396" t="s">
        <v>11</v>
      </c>
      <c r="D201" s="396" t="s">
        <v>296</v>
      </c>
      <c r="E201" s="396" t="s">
        <v>565</v>
      </c>
      <c r="F201" s="396">
        <v>9300000</v>
      </c>
      <c r="G201" s="396">
        <v>9500000</v>
      </c>
      <c r="H201" s="396">
        <v>1</v>
      </c>
      <c r="I201" s="396"/>
      <c r="K201" s="323"/>
    </row>
    <row r="202" spans="2:11" x14ac:dyDescent="0.35">
      <c r="B202" s="396">
        <v>4</v>
      </c>
      <c r="C202" s="396" t="s">
        <v>11</v>
      </c>
      <c r="D202" s="396" t="s">
        <v>86</v>
      </c>
      <c r="E202" s="396" t="s">
        <v>406</v>
      </c>
      <c r="F202" s="396">
        <v>9300000</v>
      </c>
      <c r="G202" s="396">
        <v>9500000</v>
      </c>
      <c r="H202" s="396">
        <v>3</v>
      </c>
      <c r="I202" s="396"/>
      <c r="K202" s="323"/>
    </row>
    <row r="203" spans="2:11" x14ac:dyDescent="0.35">
      <c r="B203" s="396">
        <v>4</v>
      </c>
      <c r="C203" s="396" t="s">
        <v>11</v>
      </c>
      <c r="D203" s="396" t="s">
        <v>86</v>
      </c>
      <c r="E203" s="396" t="s">
        <v>441</v>
      </c>
      <c r="F203" s="396">
        <v>9300000</v>
      </c>
      <c r="G203" s="396">
        <v>9500000</v>
      </c>
      <c r="H203" s="396">
        <v>1</v>
      </c>
      <c r="I203" s="396"/>
      <c r="K203" s="323"/>
    </row>
    <row r="204" spans="2:11" x14ac:dyDescent="0.35">
      <c r="B204" s="396">
        <v>4</v>
      </c>
      <c r="C204" s="396" t="s">
        <v>11</v>
      </c>
      <c r="D204" s="396" t="s">
        <v>86</v>
      </c>
      <c r="E204" s="396" t="s">
        <v>337</v>
      </c>
      <c r="F204" s="396">
        <v>9300000</v>
      </c>
      <c r="G204" s="396">
        <v>9600000</v>
      </c>
      <c r="H204" s="396">
        <v>1</v>
      </c>
      <c r="I204" s="396"/>
      <c r="K204" s="323"/>
    </row>
    <row r="205" spans="2:11" x14ac:dyDescent="0.35">
      <c r="B205" s="396">
        <v>4</v>
      </c>
      <c r="C205" s="396" t="s">
        <v>12</v>
      </c>
      <c r="D205" s="396" t="s">
        <v>12</v>
      </c>
      <c r="E205" s="396" t="s">
        <v>372</v>
      </c>
      <c r="F205" s="396">
        <v>9300000</v>
      </c>
      <c r="G205" s="396">
        <v>9500000</v>
      </c>
      <c r="H205" s="396">
        <v>1</v>
      </c>
      <c r="I205" s="396"/>
      <c r="K205" s="323"/>
    </row>
    <row r="206" spans="2:11" x14ac:dyDescent="0.35">
      <c r="B206" s="396">
        <v>4</v>
      </c>
      <c r="C206" s="396" t="s">
        <v>12</v>
      </c>
      <c r="D206" s="396" t="s">
        <v>257</v>
      </c>
      <c r="E206" s="396" t="s">
        <v>257</v>
      </c>
      <c r="F206" s="396">
        <v>8445500</v>
      </c>
      <c r="G206" s="396">
        <v>26853500</v>
      </c>
      <c r="H206" s="396">
        <v>2</v>
      </c>
      <c r="I206" s="396"/>
      <c r="K206" s="323"/>
    </row>
    <row r="207" spans="2:11" x14ac:dyDescent="0.35">
      <c r="B207" s="396">
        <v>4</v>
      </c>
      <c r="C207" s="396" t="s">
        <v>12</v>
      </c>
      <c r="D207" s="396" t="s">
        <v>257</v>
      </c>
      <c r="E207" s="396" t="s">
        <v>573</v>
      </c>
      <c r="F207" s="396">
        <v>8749000</v>
      </c>
      <c r="G207" s="396">
        <v>37200000</v>
      </c>
      <c r="H207" s="396">
        <v>1</v>
      </c>
      <c r="I207" s="396"/>
      <c r="K207" s="323"/>
    </row>
    <row r="208" spans="2:11" x14ac:dyDescent="0.35">
      <c r="B208" s="396">
        <v>4</v>
      </c>
      <c r="C208" s="396" t="s">
        <v>12</v>
      </c>
      <c r="D208" s="396" t="s">
        <v>257</v>
      </c>
      <c r="E208" s="396" t="s">
        <v>427</v>
      </c>
      <c r="F208" s="396">
        <v>8581000</v>
      </c>
      <c r="G208" s="396">
        <v>26570000</v>
      </c>
      <c r="H208" s="396">
        <v>1</v>
      </c>
      <c r="I208" s="396"/>
      <c r="K208" s="323"/>
    </row>
    <row r="209" spans="2:11" x14ac:dyDescent="0.35">
      <c r="B209" s="396">
        <v>4</v>
      </c>
      <c r="C209" s="396" t="s">
        <v>12</v>
      </c>
      <c r="D209" s="396" t="s">
        <v>301</v>
      </c>
      <c r="E209" s="396" t="s">
        <v>418</v>
      </c>
      <c r="F209" s="396">
        <v>9285400</v>
      </c>
      <c r="G209" s="396">
        <v>9500000</v>
      </c>
      <c r="H209" s="396">
        <v>5</v>
      </c>
      <c r="I209" s="396"/>
      <c r="K209" s="323"/>
    </row>
    <row r="210" spans="2:11" x14ac:dyDescent="0.35">
      <c r="B210" s="396">
        <v>4</v>
      </c>
      <c r="C210" s="396" t="s">
        <v>12</v>
      </c>
      <c r="D210" s="396" t="s">
        <v>75</v>
      </c>
      <c r="E210" s="396" t="s">
        <v>75</v>
      </c>
      <c r="F210" s="396">
        <v>6975000</v>
      </c>
      <c r="G210" s="396">
        <v>14250000</v>
      </c>
      <c r="H210" s="396">
        <v>2</v>
      </c>
      <c r="I210" s="396"/>
      <c r="K210" s="323"/>
    </row>
    <row r="211" spans="2:11" x14ac:dyDescent="0.35">
      <c r="B211" s="396">
        <v>4</v>
      </c>
      <c r="C211" s="396" t="s">
        <v>12</v>
      </c>
      <c r="D211" s="396" t="s">
        <v>341</v>
      </c>
      <c r="E211" s="396" t="s">
        <v>508</v>
      </c>
      <c r="F211" s="396">
        <v>6734000</v>
      </c>
      <c r="G211" s="396">
        <v>37900000</v>
      </c>
      <c r="H211" s="396">
        <v>1</v>
      </c>
      <c r="I211" s="396"/>
      <c r="K211" s="323"/>
    </row>
    <row r="212" spans="2:11" x14ac:dyDescent="0.35">
      <c r="B212" s="396">
        <v>4</v>
      </c>
      <c r="C212" s="396" t="s">
        <v>12</v>
      </c>
      <c r="D212" s="396" t="s">
        <v>375</v>
      </c>
      <c r="E212" s="396" t="s">
        <v>406</v>
      </c>
      <c r="F212" s="396">
        <v>7573000</v>
      </c>
      <c r="G212" s="396">
        <v>34314000</v>
      </c>
      <c r="H212" s="396">
        <v>1</v>
      </c>
      <c r="I212" s="396"/>
      <c r="K212" s="323"/>
    </row>
    <row r="213" spans="2:11" x14ac:dyDescent="0.35">
      <c r="B213" s="396">
        <v>4</v>
      </c>
      <c r="C213" s="396" t="s">
        <v>12</v>
      </c>
      <c r="D213" s="396" t="s">
        <v>504</v>
      </c>
      <c r="E213" s="396" t="s">
        <v>304</v>
      </c>
      <c r="F213" s="396">
        <v>8662000</v>
      </c>
      <c r="G213" s="396">
        <v>25129410.445</v>
      </c>
      <c r="H213" s="396">
        <v>2</v>
      </c>
      <c r="I213" s="396"/>
      <c r="K213" s="323"/>
    </row>
    <row r="214" spans="2:11" x14ac:dyDescent="0.35">
      <c r="B214" s="396">
        <v>4</v>
      </c>
      <c r="C214" s="396" t="s">
        <v>13</v>
      </c>
      <c r="D214" s="396" t="s">
        <v>376</v>
      </c>
      <c r="E214" s="396" t="s">
        <v>360</v>
      </c>
      <c r="F214" s="396">
        <v>9293000</v>
      </c>
      <c r="G214" s="396">
        <v>9500000</v>
      </c>
      <c r="H214" s="396">
        <v>1</v>
      </c>
      <c r="I214" s="396"/>
      <c r="K214" s="323"/>
    </row>
    <row r="215" spans="2:11" x14ac:dyDescent="0.35">
      <c r="B215" s="396">
        <v>4</v>
      </c>
      <c r="C215" s="396" t="s">
        <v>13</v>
      </c>
      <c r="D215" s="396" t="s">
        <v>94</v>
      </c>
      <c r="E215" s="396" t="s">
        <v>377</v>
      </c>
      <c r="F215" s="396">
        <v>9261800</v>
      </c>
      <c r="G215" s="396">
        <v>9473800.0539999995</v>
      </c>
      <c r="H215" s="396">
        <v>5</v>
      </c>
      <c r="I215" s="396"/>
      <c r="K215" s="323"/>
    </row>
    <row r="216" spans="2:11" x14ac:dyDescent="0.35">
      <c r="B216" s="396">
        <v>4</v>
      </c>
      <c r="C216" s="396" t="s">
        <v>13</v>
      </c>
      <c r="D216" s="396" t="s">
        <v>94</v>
      </c>
      <c r="E216" s="396" t="s">
        <v>315</v>
      </c>
      <c r="F216" s="396">
        <v>9300000</v>
      </c>
      <c r="G216" s="396">
        <v>9500000.1349999998</v>
      </c>
      <c r="H216" s="396">
        <v>2</v>
      </c>
      <c r="I216" s="396"/>
      <c r="K216" s="323"/>
    </row>
    <row r="217" spans="2:11" x14ac:dyDescent="0.35">
      <c r="B217" s="396">
        <v>4</v>
      </c>
      <c r="C217" s="396" t="s">
        <v>13</v>
      </c>
      <c r="D217" s="396" t="s">
        <v>94</v>
      </c>
      <c r="E217" s="396" t="s">
        <v>300</v>
      </c>
      <c r="F217" s="396">
        <v>11625000</v>
      </c>
      <c r="G217" s="396">
        <v>11825000.135</v>
      </c>
      <c r="H217" s="396">
        <v>2</v>
      </c>
      <c r="I217" s="396"/>
      <c r="K217" s="323"/>
    </row>
    <row r="218" spans="2:11" x14ac:dyDescent="0.35">
      <c r="B218" s="396">
        <v>4</v>
      </c>
      <c r="C218" s="396" t="s">
        <v>13</v>
      </c>
      <c r="D218" s="396" t="s">
        <v>94</v>
      </c>
      <c r="E218" s="396" t="s">
        <v>574</v>
      </c>
      <c r="F218" s="396">
        <v>9300000</v>
      </c>
      <c r="G218" s="396">
        <v>9500000.2699999996</v>
      </c>
      <c r="H218" s="396">
        <v>1</v>
      </c>
      <c r="I218" s="396"/>
      <c r="K218" s="323"/>
    </row>
    <row r="219" spans="2:11" x14ac:dyDescent="0.35">
      <c r="B219" s="396">
        <v>4</v>
      </c>
      <c r="C219" s="396" t="s">
        <v>63</v>
      </c>
      <c r="D219" s="396" t="s">
        <v>294</v>
      </c>
      <c r="E219" s="396" t="s">
        <v>294</v>
      </c>
      <c r="F219" s="396">
        <v>8856500</v>
      </c>
      <c r="G219" s="396">
        <v>18581500</v>
      </c>
      <c r="H219" s="396">
        <v>2</v>
      </c>
      <c r="I219" s="396"/>
      <c r="K219" s="323"/>
    </row>
    <row r="220" spans="2:11" x14ac:dyDescent="0.35">
      <c r="B220" s="396">
        <v>4</v>
      </c>
      <c r="C220" s="396" t="s">
        <v>63</v>
      </c>
      <c r="D220" s="396" t="s">
        <v>381</v>
      </c>
      <c r="E220" s="396" t="s">
        <v>381</v>
      </c>
      <c r="F220" s="396">
        <v>9258333.3333333302</v>
      </c>
      <c r="G220" s="396">
        <v>9500000</v>
      </c>
      <c r="H220" s="396">
        <v>3</v>
      </c>
      <c r="I220" s="396"/>
      <c r="K220" s="323"/>
    </row>
    <row r="221" spans="2:11" x14ac:dyDescent="0.35">
      <c r="B221" s="396">
        <v>4</v>
      </c>
      <c r="C221" s="396" t="s">
        <v>63</v>
      </c>
      <c r="D221" s="396" t="s">
        <v>381</v>
      </c>
      <c r="E221" s="396" t="s">
        <v>365</v>
      </c>
      <c r="F221" s="396">
        <v>9300000</v>
      </c>
      <c r="G221" s="396">
        <v>9500000</v>
      </c>
      <c r="H221" s="396">
        <v>1</v>
      </c>
      <c r="I221" s="396"/>
      <c r="K221" s="323"/>
    </row>
    <row r="222" spans="2:11" x14ac:dyDescent="0.35">
      <c r="B222" s="396">
        <v>4</v>
      </c>
      <c r="C222" s="396" t="s">
        <v>63</v>
      </c>
      <c r="D222" s="396" t="s">
        <v>381</v>
      </c>
      <c r="E222" s="396" t="s">
        <v>447</v>
      </c>
      <c r="F222" s="396">
        <v>9300000</v>
      </c>
      <c r="G222" s="396">
        <v>9500000</v>
      </c>
      <c r="H222" s="396">
        <v>1</v>
      </c>
      <c r="I222" s="396"/>
      <c r="K222" s="323"/>
    </row>
    <row r="223" spans="2:11" x14ac:dyDescent="0.35">
      <c r="B223" s="396">
        <v>4</v>
      </c>
      <c r="C223" s="396" t="s">
        <v>63</v>
      </c>
      <c r="D223" s="396" t="s">
        <v>381</v>
      </c>
      <c r="E223" s="396" t="s">
        <v>487</v>
      </c>
      <c r="F223" s="396">
        <v>9188000</v>
      </c>
      <c r="G223" s="396">
        <v>9500000</v>
      </c>
      <c r="H223" s="396">
        <v>1</v>
      </c>
      <c r="I223" s="396"/>
      <c r="K223" s="323"/>
    </row>
    <row r="224" spans="2:11" x14ac:dyDescent="0.35">
      <c r="B224" s="396">
        <v>4</v>
      </c>
      <c r="C224" s="396" t="s">
        <v>63</v>
      </c>
      <c r="D224" s="396" t="s">
        <v>83</v>
      </c>
      <c r="E224" s="396" t="s">
        <v>519</v>
      </c>
      <c r="F224" s="396">
        <v>8791000</v>
      </c>
      <c r="G224" s="396">
        <v>9500000</v>
      </c>
      <c r="H224" s="396">
        <v>1</v>
      </c>
      <c r="I224" s="396"/>
      <c r="K224" s="323"/>
    </row>
    <row r="225" spans="2:11" x14ac:dyDescent="0.35">
      <c r="B225" s="396">
        <v>4</v>
      </c>
      <c r="C225" s="396" t="s">
        <v>63</v>
      </c>
      <c r="D225" s="396" t="s">
        <v>83</v>
      </c>
      <c r="E225" s="396" t="s">
        <v>560</v>
      </c>
      <c r="F225" s="396">
        <v>8583500</v>
      </c>
      <c r="G225" s="396">
        <v>18083500.195</v>
      </c>
      <c r="H225" s="396">
        <v>2</v>
      </c>
      <c r="I225" s="396"/>
      <c r="K225" s="323"/>
    </row>
    <row r="226" spans="2:11" x14ac:dyDescent="0.35">
      <c r="B226" s="396">
        <v>4</v>
      </c>
      <c r="C226" s="396" t="s">
        <v>63</v>
      </c>
      <c r="D226" s="396" t="s">
        <v>513</v>
      </c>
      <c r="E226" s="396" t="s">
        <v>513</v>
      </c>
      <c r="F226" s="396">
        <v>9300000</v>
      </c>
      <c r="G226" s="396">
        <v>9500000</v>
      </c>
      <c r="H226" s="396">
        <v>3</v>
      </c>
      <c r="I226" s="396"/>
      <c r="K226" s="323"/>
    </row>
    <row r="227" spans="2:11" x14ac:dyDescent="0.35">
      <c r="B227" s="396">
        <v>4</v>
      </c>
      <c r="C227" s="396" t="s">
        <v>63</v>
      </c>
      <c r="D227" s="396" t="s">
        <v>513</v>
      </c>
      <c r="E227" s="396" t="s">
        <v>575</v>
      </c>
      <c r="F227" s="396">
        <v>9300000</v>
      </c>
      <c r="G227" s="396">
        <v>9500000</v>
      </c>
      <c r="H227" s="396">
        <v>2</v>
      </c>
      <c r="I227" s="396"/>
      <c r="K227" s="323"/>
    </row>
    <row r="228" spans="2:11" x14ac:dyDescent="0.35">
      <c r="B228" s="396">
        <v>4</v>
      </c>
      <c r="C228" s="396" t="s">
        <v>63</v>
      </c>
      <c r="D228" s="396" t="s">
        <v>513</v>
      </c>
      <c r="E228" s="396" t="s">
        <v>515</v>
      </c>
      <c r="F228" s="396">
        <v>9300000</v>
      </c>
      <c r="G228" s="396">
        <v>9500000</v>
      </c>
      <c r="H228" s="396">
        <v>1</v>
      </c>
      <c r="I228" s="396"/>
      <c r="K228" s="323"/>
    </row>
    <row r="229" spans="2:11" x14ac:dyDescent="0.35">
      <c r="B229" s="396">
        <v>4</v>
      </c>
      <c r="C229" s="396" t="s">
        <v>64</v>
      </c>
      <c r="D229" s="396" t="s">
        <v>64</v>
      </c>
      <c r="E229" s="396" t="s">
        <v>336</v>
      </c>
      <c r="F229" s="396">
        <v>9300000</v>
      </c>
      <c r="G229" s="396">
        <v>9500000</v>
      </c>
      <c r="H229" s="396">
        <v>2</v>
      </c>
      <c r="I229" s="396"/>
      <c r="K229" s="323"/>
    </row>
    <row r="230" spans="2:11" x14ac:dyDescent="0.35">
      <c r="B230" s="396">
        <v>4</v>
      </c>
      <c r="C230" s="396" t="s">
        <v>64</v>
      </c>
      <c r="D230" s="396" t="s">
        <v>62</v>
      </c>
      <c r="E230" s="396" t="s">
        <v>62</v>
      </c>
      <c r="F230" s="396">
        <v>8730500</v>
      </c>
      <c r="G230" s="396">
        <v>17255500</v>
      </c>
      <c r="H230" s="396">
        <v>2</v>
      </c>
      <c r="I230" s="396"/>
      <c r="K230" s="323"/>
    </row>
    <row r="231" spans="2:11" x14ac:dyDescent="0.35">
      <c r="B231" s="396">
        <v>4</v>
      </c>
      <c r="C231" s="396" t="s">
        <v>64</v>
      </c>
      <c r="D231" s="396" t="s">
        <v>62</v>
      </c>
      <c r="E231" s="396" t="s">
        <v>383</v>
      </c>
      <c r="F231" s="396">
        <v>9300000</v>
      </c>
      <c r="G231" s="396">
        <v>9500000</v>
      </c>
      <c r="H231" s="396">
        <v>2</v>
      </c>
      <c r="I231" s="396"/>
      <c r="K231" s="323"/>
    </row>
    <row r="232" spans="2:11" x14ac:dyDescent="0.35">
      <c r="B232" s="396">
        <v>4</v>
      </c>
      <c r="C232" s="396" t="s">
        <v>64</v>
      </c>
      <c r="D232" s="396" t="s">
        <v>65</v>
      </c>
      <c r="E232" s="396" t="s">
        <v>386</v>
      </c>
      <c r="F232" s="396">
        <v>9201000</v>
      </c>
      <c r="G232" s="396">
        <v>9500000</v>
      </c>
      <c r="H232" s="396">
        <v>1</v>
      </c>
      <c r="I232" s="396"/>
      <c r="K232" s="323"/>
    </row>
    <row r="233" spans="2:11" x14ac:dyDescent="0.35">
      <c r="B233" s="396">
        <v>4</v>
      </c>
      <c r="C233" s="396" t="s">
        <v>64</v>
      </c>
      <c r="D233" s="396" t="s">
        <v>332</v>
      </c>
      <c r="E233" s="396" t="s">
        <v>500</v>
      </c>
      <c r="F233" s="396">
        <v>9300000</v>
      </c>
      <c r="G233" s="396">
        <v>9500000</v>
      </c>
      <c r="H233" s="396">
        <v>2</v>
      </c>
      <c r="I233" s="396"/>
      <c r="K233" s="323"/>
    </row>
    <row r="234" spans="2:11" x14ac:dyDescent="0.35">
      <c r="B234" s="396">
        <v>4</v>
      </c>
      <c r="C234" s="396" t="s">
        <v>64</v>
      </c>
      <c r="D234" s="396" t="s">
        <v>84</v>
      </c>
      <c r="E234" s="396" t="s">
        <v>305</v>
      </c>
      <c r="F234" s="396">
        <v>9266500</v>
      </c>
      <c r="G234" s="396">
        <v>9500000</v>
      </c>
      <c r="H234" s="396">
        <v>2</v>
      </c>
      <c r="I234" s="396"/>
      <c r="K234" s="323"/>
    </row>
    <row r="235" spans="2:11" x14ac:dyDescent="0.35">
      <c r="B235" s="396">
        <v>4</v>
      </c>
      <c r="C235" s="396" t="s">
        <v>64</v>
      </c>
      <c r="D235" s="396" t="s">
        <v>77</v>
      </c>
      <c r="E235" s="396" t="s">
        <v>297</v>
      </c>
      <c r="F235" s="396">
        <v>8917000</v>
      </c>
      <c r="G235" s="396">
        <v>16367451.23</v>
      </c>
      <c r="H235" s="396">
        <v>1</v>
      </c>
      <c r="I235" s="396"/>
      <c r="K235" s="323"/>
    </row>
    <row r="236" spans="2:11" x14ac:dyDescent="0.35">
      <c r="B236" s="396">
        <v>4</v>
      </c>
      <c r="C236" s="396" t="s">
        <v>64</v>
      </c>
      <c r="D236" s="396" t="s">
        <v>77</v>
      </c>
      <c r="E236" s="396" t="s">
        <v>354</v>
      </c>
      <c r="F236" s="396">
        <v>9300000</v>
      </c>
      <c r="G236" s="396">
        <v>9500000</v>
      </c>
      <c r="H236" s="396">
        <v>1</v>
      </c>
      <c r="I236" s="396"/>
      <c r="K236" s="323"/>
    </row>
    <row r="237" spans="2:11" x14ac:dyDescent="0.35">
      <c r="B237" s="396">
        <v>4</v>
      </c>
      <c r="C237" s="396" t="s">
        <v>64</v>
      </c>
      <c r="D237" s="396" t="s">
        <v>77</v>
      </c>
      <c r="E237" s="396" t="s">
        <v>390</v>
      </c>
      <c r="F237" s="396">
        <v>9208000</v>
      </c>
      <c r="G237" s="396">
        <v>9500000</v>
      </c>
      <c r="H237" s="396">
        <v>1</v>
      </c>
      <c r="I237" s="396"/>
      <c r="K237" s="323"/>
    </row>
    <row r="238" spans="2:11" x14ac:dyDescent="0.35">
      <c r="B238" s="396">
        <v>4</v>
      </c>
      <c r="C238" s="396" t="s">
        <v>64</v>
      </c>
      <c r="D238" s="396" t="s">
        <v>391</v>
      </c>
      <c r="E238" s="396" t="s">
        <v>391</v>
      </c>
      <c r="F238" s="396">
        <v>9012400</v>
      </c>
      <c r="G238" s="396">
        <v>9723151.3479999993</v>
      </c>
      <c r="H238" s="396">
        <v>5</v>
      </c>
      <c r="I238" s="396"/>
      <c r="K238" s="323"/>
    </row>
    <row r="239" spans="2:11" x14ac:dyDescent="0.35">
      <c r="B239" s="396">
        <v>4</v>
      </c>
      <c r="C239" s="396" t="s">
        <v>64</v>
      </c>
      <c r="D239" s="396" t="s">
        <v>392</v>
      </c>
      <c r="E239" s="396" t="s">
        <v>393</v>
      </c>
      <c r="F239" s="396">
        <v>9270500</v>
      </c>
      <c r="G239" s="396">
        <v>9500000</v>
      </c>
      <c r="H239" s="396">
        <v>2</v>
      </c>
      <c r="I239" s="396"/>
      <c r="K239" s="323"/>
    </row>
    <row r="240" spans="2:11" x14ac:dyDescent="0.35">
      <c r="B240" s="396">
        <v>4</v>
      </c>
      <c r="C240" s="396" t="s">
        <v>64</v>
      </c>
      <c r="D240" s="396" t="s">
        <v>392</v>
      </c>
      <c r="E240" s="396" t="s">
        <v>395</v>
      </c>
      <c r="F240" s="396">
        <v>9283500</v>
      </c>
      <c r="G240" s="396">
        <v>9575000</v>
      </c>
      <c r="H240" s="396">
        <v>2</v>
      </c>
      <c r="I240" s="396"/>
      <c r="K240" s="323"/>
    </row>
    <row r="241" spans="2:11" x14ac:dyDescent="0.35">
      <c r="B241" s="396">
        <v>4</v>
      </c>
      <c r="C241" s="396" t="s">
        <v>93</v>
      </c>
      <c r="D241" s="396" t="s">
        <v>93</v>
      </c>
      <c r="E241" s="396" t="s">
        <v>525</v>
      </c>
      <c r="F241" s="396">
        <v>9188000</v>
      </c>
      <c r="G241" s="396">
        <v>9600000</v>
      </c>
      <c r="H241" s="396">
        <v>1</v>
      </c>
      <c r="I241" s="396"/>
      <c r="K241" s="323"/>
    </row>
    <row r="242" spans="2:11" x14ac:dyDescent="0.35">
      <c r="B242" s="396">
        <v>4</v>
      </c>
      <c r="C242" s="396" t="s">
        <v>93</v>
      </c>
      <c r="D242" s="396" t="s">
        <v>93</v>
      </c>
      <c r="E242" s="396" t="s">
        <v>464</v>
      </c>
      <c r="F242" s="396">
        <v>9241000</v>
      </c>
      <c r="G242" s="396">
        <v>9550000.2699999996</v>
      </c>
      <c r="H242" s="396">
        <v>1</v>
      </c>
      <c r="I242" s="396"/>
      <c r="K242" s="323"/>
    </row>
    <row r="243" spans="2:11" x14ac:dyDescent="0.35">
      <c r="B243" s="396">
        <v>4</v>
      </c>
      <c r="C243" s="396" t="s">
        <v>93</v>
      </c>
      <c r="D243" s="396" t="s">
        <v>95</v>
      </c>
      <c r="E243" s="396" t="s">
        <v>99</v>
      </c>
      <c r="F243" s="396">
        <v>9300000</v>
      </c>
      <c r="G243" s="396">
        <v>9500000</v>
      </c>
      <c r="H243" s="396">
        <v>1</v>
      </c>
      <c r="I243" s="396"/>
      <c r="K243" s="323"/>
    </row>
    <row r="244" spans="2:11" x14ac:dyDescent="0.35">
      <c r="B244" s="396">
        <v>4</v>
      </c>
      <c r="C244" s="396" t="s">
        <v>93</v>
      </c>
      <c r="D244" s="396" t="s">
        <v>95</v>
      </c>
      <c r="E244" s="396" t="s">
        <v>301</v>
      </c>
      <c r="F244" s="396">
        <v>9214500</v>
      </c>
      <c r="G244" s="396">
        <v>22020000</v>
      </c>
      <c r="H244" s="396">
        <v>2</v>
      </c>
      <c r="I244" s="396"/>
      <c r="K244" s="323"/>
    </row>
    <row r="245" spans="2:11" x14ac:dyDescent="0.35">
      <c r="B245" s="396">
        <v>4</v>
      </c>
      <c r="C245" s="396" t="s">
        <v>93</v>
      </c>
      <c r="D245" s="396" t="s">
        <v>95</v>
      </c>
      <c r="E245" s="396" t="s">
        <v>66</v>
      </c>
      <c r="F245" s="396">
        <v>9298833.3333333302</v>
      </c>
      <c r="G245" s="396">
        <v>9525000.0449999999</v>
      </c>
      <c r="H245" s="396">
        <v>6</v>
      </c>
      <c r="I245" s="396"/>
      <c r="K245" s="323"/>
    </row>
    <row r="246" spans="2:11" x14ac:dyDescent="0.35">
      <c r="B246" s="396">
        <v>4</v>
      </c>
      <c r="C246" s="396" t="s">
        <v>93</v>
      </c>
      <c r="D246" s="396" t="s">
        <v>95</v>
      </c>
      <c r="E246" s="396" t="s">
        <v>78</v>
      </c>
      <c r="F246" s="396">
        <v>9300000</v>
      </c>
      <c r="G246" s="396">
        <v>9550000</v>
      </c>
      <c r="H246" s="396">
        <v>1</v>
      </c>
      <c r="I246" s="396"/>
      <c r="K246" s="323"/>
    </row>
    <row r="247" spans="2:11" x14ac:dyDescent="0.35">
      <c r="B247" s="396">
        <v>4</v>
      </c>
      <c r="C247" s="396" t="s">
        <v>93</v>
      </c>
      <c r="D247" s="396" t="s">
        <v>95</v>
      </c>
      <c r="E247" s="396" t="s">
        <v>67</v>
      </c>
      <c r="F247" s="396">
        <v>9259200</v>
      </c>
      <c r="G247" s="396">
        <v>9501800</v>
      </c>
      <c r="H247" s="396">
        <v>5</v>
      </c>
      <c r="I247" s="396"/>
      <c r="K247" s="323"/>
    </row>
    <row r="248" spans="2:11" x14ac:dyDescent="0.35">
      <c r="B248" s="396">
        <v>4</v>
      </c>
      <c r="C248" s="396" t="s">
        <v>93</v>
      </c>
      <c r="D248" s="396" t="s">
        <v>95</v>
      </c>
      <c r="E248" s="396" t="s">
        <v>302</v>
      </c>
      <c r="F248" s="396">
        <v>9300000</v>
      </c>
      <c r="G248" s="396">
        <v>9550000</v>
      </c>
      <c r="H248" s="396">
        <v>1</v>
      </c>
      <c r="I248" s="396"/>
      <c r="K248" s="323"/>
    </row>
    <row r="249" spans="2:11" x14ac:dyDescent="0.35">
      <c r="B249" s="396">
        <v>4</v>
      </c>
      <c r="C249" s="396" t="s">
        <v>93</v>
      </c>
      <c r="D249" s="396" t="s">
        <v>68</v>
      </c>
      <c r="E249" s="396" t="s">
        <v>68</v>
      </c>
      <c r="F249" s="396">
        <v>9290000</v>
      </c>
      <c r="G249" s="396">
        <v>9600000</v>
      </c>
      <c r="H249" s="396">
        <v>2</v>
      </c>
      <c r="I249" s="396"/>
      <c r="K249" s="323"/>
    </row>
    <row r="250" spans="2:11" x14ac:dyDescent="0.35">
      <c r="B250" s="396">
        <v>4</v>
      </c>
      <c r="C250" s="396" t="s">
        <v>93</v>
      </c>
      <c r="D250" s="396" t="s">
        <v>68</v>
      </c>
      <c r="E250" s="396" t="s">
        <v>398</v>
      </c>
      <c r="F250" s="396">
        <v>9300000</v>
      </c>
      <c r="G250" s="396">
        <v>9500000.1349999998</v>
      </c>
      <c r="H250" s="396">
        <v>2</v>
      </c>
      <c r="I250" s="396"/>
      <c r="K250" s="323"/>
    </row>
    <row r="251" spans="2:11" x14ac:dyDescent="0.35">
      <c r="B251" s="396">
        <v>4</v>
      </c>
      <c r="C251" s="396" t="s">
        <v>93</v>
      </c>
      <c r="D251" s="396" t="s">
        <v>289</v>
      </c>
      <c r="E251" s="396" t="s">
        <v>448</v>
      </c>
      <c r="F251" s="396">
        <v>9300000</v>
      </c>
      <c r="G251" s="396">
        <v>9500000</v>
      </c>
      <c r="H251" s="396">
        <v>1</v>
      </c>
      <c r="I251" s="396"/>
      <c r="K251" s="323"/>
    </row>
    <row r="252" spans="2:11" x14ac:dyDescent="0.35">
      <c r="B252" s="396">
        <v>4</v>
      </c>
      <c r="C252" s="396" t="s">
        <v>93</v>
      </c>
      <c r="D252" s="396" t="s">
        <v>293</v>
      </c>
      <c r="E252" s="396" t="s">
        <v>293</v>
      </c>
      <c r="F252" s="396">
        <v>9280333.3333333302</v>
      </c>
      <c r="G252" s="396">
        <v>9533333.4266666695</v>
      </c>
      <c r="H252" s="396">
        <v>3</v>
      </c>
      <c r="I252" s="396"/>
      <c r="K252" s="323"/>
    </row>
    <row r="253" spans="2:11" x14ac:dyDescent="0.35">
      <c r="B253" s="396">
        <v>4</v>
      </c>
      <c r="C253" s="396" t="s">
        <v>93</v>
      </c>
      <c r="D253" s="396" t="s">
        <v>293</v>
      </c>
      <c r="E253" s="396" t="s">
        <v>335</v>
      </c>
      <c r="F253" s="396">
        <v>9300000</v>
      </c>
      <c r="G253" s="396">
        <v>9500000.1799999997</v>
      </c>
      <c r="H253" s="396">
        <v>3</v>
      </c>
      <c r="I253" s="396"/>
      <c r="K253" s="323"/>
    </row>
    <row r="254" spans="2:11" x14ac:dyDescent="0.35">
      <c r="B254" s="396">
        <v>4</v>
      </c>
      <c r="C254" s="396" t="s">
        <v>93</v>
      </c>
      <c r="D254" s="396" t="s">
        <v>293</v>
      </c>
      <c r="E254" s="396" t="s">
        <v>401</v>
      </c>
      <c r="F254" s="396">
        <v>9300000</v>
      </c>
      <c r="G254" s="396">
        <v>9500000.2699999996</v>
      </c>
      <c r="H254" s="396">
        <v>1</v>
      </c>
      <c r="I254" s="396"/>
      <c r="K254" s="323"/>
    </row>
    <row r="255" spans="2:11" x14ac:dyDescent="0.35">
      <c r="B255" s="396">
        <v>4</v>
      </c>
      <c r="C255" s="396" t="s">
        <v>93</v>
      </c>
      <c r="D255" s="396" t="s">
        <v>96</v>
      </c>
      <c r="E255" s="396" t="s">
        <v>402</v>
      </c>
      <c r="F255" s="396">
        <v>9280000</v>
      </c>
      <c r="G255" s="396">
        <v>9500000</v>
      </c>
      <c r="H255" s="396">
        <v>1</v>
      </c>
      <c r="I255" s="396"/>
      <c r="K255" s="323"/>
    </row>
    <row r="256" spans="2:11" x14ac:dyDescent="0.35">
      <c r="B256" s="396">
        <v>4</v>
      </c>
      <c r="C256" s="396" t="s">
        <v>93</v>
      </c>
      <c r="D256" s="396" t="s">
        <v>96</v>
      </c>
      <c r="E256" s="396" t="s">
        <v>426</v>
      </c>
      <c r="F256" s="396">
        <v>9300000</v>
      </c>
      <c r="G256" s="396">
        <v>9500000.2699999996</v>
      </c>
      <c r="H256" s="396">
        <v>1</v>
      </c>
      <c r="I256" s="396"/>
      <c r="K256" s="323"/>
    </row>
    <row r="257" spans="2:11" x14ac:dyDescent="0.35">
      <c r="B257" s="396">
        <v>14</v>
      </c>
      <c r="C257" s="396" t="s">
        <v>91</v>
      </c>
      <c r="D257" s="396" t="s">
        <v>576</v>
      </c>
      <c r="E257" s="396" t="s">
        <v>577</v>
      </c>
      <c r="F257" s="396">
        <v>6799000</v>
      </c>
      <c r="G257" s="396">
        <v>6999530.2199999997</v>
      </c>
      <c r="H257" s="396">
        <v>1</v>
      </c>
      <c r="I257" s="396"/>
      <c r="K257" s="323"/>
    </row>
    <row r="258" spans="2:11" x14ac:dyDescent="0.35">
      <c r="B258" s="396">
        <v>22</v>
      </c>
      <c r="C258" s="396" t="s">
        <v>91</v>
      </c>
      <c r="D258" s="396" t="s">
        <v>91</v>
      </c>
      <c r="E258" s="396" t="s">
        <v>465</v>
      </c>
      <c r="F258" s="396">
        <v>9293000</v>
      </c>
      <c r="G258" s="396">
        <v>9488790</v>
      </c>
      <c r="H258" s="396">
        <v>1</v>
      </c>
      <c r="I258" s="396"/>
      <c r="K258" s="323"/>
    </row>
    <row r="259" spans="2:11" x14ac:dyDescent="0.35">
      <c r="B259" s="396">
        <v>22</v>
      </c>
      <c r="C259" s="396" t="s">
        <v>91</v>
      </c>
      <c r="D259" s="396" t="s">
        <v>355</v>
      </c>
      <c r="E259" s="396" t="s">
        <v>578</v>
      </c>
      <c r="F259" s="396">
        <v>7364000</v>
      </c>
      <c r="G259" s="396">
        <v>63190000</v>
      </c>
      <c r="H259" s="396">
        <v>1</v>
      </c>
      <c r="I259" s="396"/>
      <c r="K259" s="323"/>
    </row>
    <row r="260" spans="2:11" x14ac:dyDescent="0.35">
      <c r="B260" s="396">
        <v>22</v>
      </c>
      <c r="C260" s="396" t="s">
        <v>91</v>
      </c>
      <c r="D260" s="396" t="s">
        <v>97</v>
      </c>
      <c r="E260" s="396" t="s">
        <v>359</v>
      </c>
      <c r="F260" s="396">
        <v>6608000</v>
      </c>
      <c r="G260" s="396">
        <v>23508706.859999999</v>
      </c>
      <c r="H260" s="396">
        <v>1</v>
      </c>
      <c r="I260" s="396"/>
      <c r="K260" s="323"/>
    </row>
    <row r="261" spans="2:11" x14ac:dyDescent="0.35">
      <c r="B261" s="396">
        <v>22</v>
      </c>
      <c r="C261" s="396" t="s">
        <v>91</v>
      </c>
      <c r="D261" s="396" t="s">
        <v>97</v>
      </c>
      <c r="E261" s="396" t="s">
        <v>71</v>
      </c>
      <c r="F261" s="396">
        <v>9214000</v>
      </c>
      <c r="G261" s="396">
        <v>26884000</v>
      </c>
      <c r="H261" s="396">
        <v>1</v>
      </c>
      <c r="I261" s="396"/>
      <c r="K261" s="323"/>
    </row>
    <row r="262" spans="2:11" x14ac:dyDescent="0.35">
      <c r="B262" s="396">
        <v>22</v>
      </c>
      <c r="C262" s="396" t="s">
        <v>11</v>
      </c>
      <c r="D262" s="396" t="s">
        <v>72</v>
      </c>
      <c r="E262" s="396" t="s">
        <v>342</v>
      </c>
      <c r="F262" s="396">
        <v>8161000</v>
      </c>
      <c r="G262" s="396">
        <v>39310000</v>
      </c>
      <c r="H262" s="396">
        <v>1</v>
      </c>
      <c r="I262" s="396"/>
      <c r="K262" s="323"/>
    </row>
    <row r="263" spans="2:11" x14ac:dyDescent="0.35">
      <c r="B263" s="396">
        <v>22</v>
      </c>
      <c r="C263" s="396" t="s">
        <v>11</v>
      </c>
      <c r="D263" s="396" t="s">
        <v>73</v>
      </c>
      <c r="E263" s="396" t="s">
        <v>73</v>
      </c>
      <c r="F263" s="396">
        <v>8707000</v>
      </c>
      <c r="G263" s="396">
        <v>28637000</v>
      </c>
      <c r="H263" s="396">
        <v>1</v>
      </c>
      <c r="I263" s="396"/>
      <c r="K263" s="323"/>
    </row>
    <row r="264" spans="2:11" x14ac:dyDescent="0.35">
      <c r="B264" s="396">
        <v>22</v>
      </c>
      <c r="C264" s="396" t="s">
        <v>12</v>
      </c>
      <c r="D264" s="396" t="s">
        <v>12</v>
      </c>
      <c r="E264" s="396" t="s">
        <v>373</v>
      </c>
      <c r="F264" s="396">
        <v>7086400</v>
      </c>
      <c r="G264" s="396">
        <v>55034400</v>
      </c>
      <c r="H264" s="396">
        <v>5</v>
      </c>
      <c r="I264" s="396"/>
      <c r="K264" s="323"/>
    </row>
    <row r="265" spans="2:11" x14ac:dyDescent="0.35">
      <c r="B265" s="396">
        <v>22</v>
      </c>
      <c r="C265" s="396" t="s">
        <v>12</v>
      </c>
      <c r="D265" s="396" t="s">
        <v>75</v>
      </c>
      <c r="E265" s="396" t="s">
        <v>75</v>
      </c>
      <c r="F265" s="396">
        <v>9169000</v>
      </c>
      <c r="G265" s="396">
        <v>22175000</v>
      </c>
      <c r="H265" s="396">
        <v>1</v>
      </c>
      <c r="I265" s="396"/>
      <c r="K265" s="323"/>
    </row>
    <row r="266" spans="2:11" x14ac:dyDescent="0.35">
      <c r="B266" s="396">
        <v>22</v>
      </c>
      <c r="C266" s="396" t="s">
        <v>12</v>
      </c>
      <c r="D266" s="396" t="s">
        <v>75</v>
      </c>
      <c r="E266" s="396" t="s">
        <v>579</v>
      </c>
      <c r="F266" s="396">
        <v>9260000</v>
      </c>
      <c r="G266" s="396">
        <v>15560000</v>
      </c>
      <c r="H266" s="396">
        <v>1</v>
      </c>
      <c r="I266" s="396"/>
      <c r="K266" s="323"/>
    </row>
    <row r="267" spans="2:11" x14ac:dyDescent="0.35">
      <c r="B267" s="396">
        <v>22</v>
      </c>
      <c r="C267" s="396" t="s">
        <v>12</v>
      </c>
      <c r="D267" s="396" t="s">
        <v>75</v>
      </c>
      <c r="E267" s="396" t="s">
        <v>424</v>
      </c>
      <c r="F267" s="396">
        <v>8602500</v>
      </c>
      <c r="G267" s="396">
        <v>29625500</v>
      </c>
      <c r="H267" s="396">
        <v>2</v>
      </c>
      <c r="I267" s="396"/>
      <c r="K267" s="323"/>
    </row>
    <row r="268" spans="2:11" x14ac:dyDescent="0.35">
      <c r="B268" s="396">
        <v>22</v>
      </c>
      <c r="C268" s="396" t="s">
        <v>64</v>
      </c>
      <c r="D268" s="396" t="s">
        <v>62</v>
      </c>
      <c r="E268" s="396" t="s">
        <v>338</v>
      </c>
      <c r="F268" s="396">
        <v>8077000</v>
      </c>
      <c r="G268" s="396">
        <v>23227380</v>
      </c>
      <c r="H268" s="396">
        <v>1</v>
      </c>
      <c r="I268" s="396"/>
      <c r="K268" s="323"/>
    </row>
    <row r="269" spans="2:11" x14ac:dyDescent="0.35">
      <c r="B269" s="396">
        <v>22</v>
      </c>
      <c r="C269" s="396" t="s">
        <v>64</v>
      </c>
      <c r="D269" s="396" t="s">
        <v>431</v>
      </c>
      <c r="E269" s="396" t="s">
        <v>432</v>
      </c>
      <c r="F269" s="396">
        <v>6776000</v>
      </c>
      <c r="G269" s="396">
        <v>58998000</v>
      </c>
      <c r="H269" s="396">
        <v>1</v>
      </c>
      <c r="I269" s="396"/>
      <c r="K269" s="323"/>
    </row>
    <row r="270" spans="2:11" x14ac:dyDescent="0.35">
      <c r="B270" s="396">
        <v>27</v>
      </c>
      <c r="C270" s="396" t="s">
        <v>91</v>
      </c>
      <c r="D270" s="396" t="s">
        <v>91</v>
      </c>
      <c r="E270" s="396" t="s">
        <v>465</v>
      </c>
      <c r="F270" s="396">
        <v>9254000</v>
      </c>
      <c r="G270" s="396">
        <v>28733000</v>
      </c>
      <c r="H270" s="396">
        <v>1</v>
      </c>
      <c r="I270" s="396"/>
      <c r="K270" s="323"/>
    </row>
    <row r="271" spans="2:11" x14ac:dyDescent="0.35">
      <c r="B271" s="396">
        <v>27</v>
      </c>
      <c r="C271" s="396" t="s">
        <v>91</v>
      </c>
      <c r="D271" s="396" t="s">
        <v>326</v>
      </c>
      <c r="E271" s="396" t="s">
        <v>327</v>
      </c>
      <c r="F271" s="396">
        <v>7699000</v>
      </c>
      <c r="G271" s="396">
        <v>48087000</v>
      </c>
      <c r="H271" s="396">
        <v>1</v>
      </c>
      <c r="I271" s="396"/>
      <c r="K271" s="323"/>
    </row>
    <row r="272" spans="2:11" x14ac:dyDescent="0.35">
      <c r="B272" s="396">
        <v>27</v>
      </c>
      <c r="C272" s="396" t="s">
        <v>11</v>
      </c>
      <c r="D272" s="396" t="s">
        <v>11</v>
      </c>
      <c r="E272" s="396" t="s">
        <v>91</v>
      </c>
      <c r="F272" s="396">
        <v>9227000</v>
      </c>
      <c r="G272" s="396">
        <v>36310000</v>
      </c>
      <c r="H272" s="396">
        <v>1</v>
      </c>
      <c r="I272" s="396"/>
      <c r="K272" s="323"/>
    </row>
    <row r="273" spans="2:11" x14ac:dyDescent="0.35">
      <c r="B273" s="396">
        <v>27</v>
      </c>
      <c r="C273" s="396" t="s">
        <v>11</v>
      </c>
      <c r="D273" s="396" t="s">
        <v>11</v>
      </c>
      <c r="E273" s="396" t="s">
        <v>580</v>
      </c>
      <c r="F273" s="396">
        <v>7951000</v>
      </c>
      <c r="G273" s="396">
        <v>39251000</v>
      </c>
      <c r="H273" s="396">
        <v>1</v>
      </c>
      <c r="I273" s="396"/>
      <c r="K273" s="323"/>
    </row>
    <row r="274" spans="2:11" x14ac:dyDescent="0.35">
      <c r="B274" s="396">
        <v>27</v>
      </c>
      <c r="C274" s="396" t="s">
        <v>12</v>
      </c>
      <c r="D274" s="396" t="s">
        <v>257</v>
      </c>
      <c r="E274" s="396" t="s">
        <v>427</v>
      </c>
      <c r="F274" s="396">
        <v>7448000</v>
      </c>
      <c r="G274" s="396">
        <v>53053000</v>
      </c>
      <c r="H274" s="396">
        <v>1</v>
      </c>
      <c r="I274" s="396"/>
      <c r="K274" s="323"/>
    </row>
    <row r="275" spans="2:11" x14ac:dyDescent="0.35">
      <c r="B275" s="396">
        <v>27</v>
      </c>
      <c r="C275" s="396" t="s">
        <v>13</v>
      </c>
      <c r="D275" s="396" t="s">
        <v>13</v>
      </c>
      <c r="E275" s="396" t="s">
        <v>545</v>
      </c>
      <c r="F275" s="396">
        <v>6314000</v>
      </c>
      <c r="G275" s="396">
        <v>48448000</v>
      </c>
      <c r="H275" s="396">
        <v>1</v>
      </c>
      <c r="I275" s="396"/>
      <c r="K275" s="323"/>
    </row>
    <row r="276" spans="2:11" x14ac:dyDescent="0.35">
      <c r="B276" s="396">
        <v>27</v>
      </c>
      <c r="C276" s="396" t="s">
        <v>63</v>
      </c>
      <c r="D276" s="396" t="s">
        <v>83</v>
      </c>
      <c r="E276" s="396" t="s">
        <v>560</v>
      </c>
      <c r="F276" s="396">
        <v>9127000</v>
      </c>
      <c r="G276" s="396">
        <v>13872000</v>
      </c>
      <c r="H276" s="396">
        <v>1</v>
      </c>
      <c r="I276" s="396"/>
      <c r="K276" s="323"/>
    </row>
    <row r="277" spans="2:11" x14ac:dyDescent="0.35">
      <c r="B277" s="396">
        <v>27</v>
      </c>
      <c r="C277" s="396" t="s">
        <v>63</v>
      </c>
      <c r="D277" s="396" t="s">
        <v>211</v>
      </c>
      <c r="E277" s="396" t="s">
        <v>211</v>
      </c>
      <c r="F277" s="396">
        <v>7657000</v>
      </c>
      <c r="G277" s="396">
        <v>29129000</v>
      </c>
      <c r="H277" s="396">
        <v>1</v>
      </c>
      <c r="I277" s="396"/>
      <c r="K277" s="323"/>
    </row>
    <row r="278" spans="2:11" x14ac:dyDescent="0.35">
      <c r="B278" s="396">
        <v>27</v>
      </c>
      <c r="C278" s="396" t="s">
        <v>63</v>
      </c>
      <c r="D278" s="396" t="s">
        <v>513</v>
      </c>
      <c r="E278" s="396" t="s">
        <v>513</v>
      </c>
      <c r="F278" s="396">
        <v>9254000</v>
      </c>
      <c r="G278" s="396">
        <v>28346000</v>
      </c>
      <c r="H278" s="396">
        <v>1</v>
      </c>
      <c r="I278" s="396"/>
      <c r="K278" s="323"/>
    </row>
    <row r="279" spans="2:11" x14ac:dyDescent="0.35">
      <c r="B279" s="396">
        <v>28</v>
      </c>
      <c r="C279" s="396" t="s">
        <v>11</v>
      </c>
      <c r="D279" s="396" t="s">
        <v>92</v>
      </c>
      <c r="E279" s="396" t="s">
        <v>295</v>
      </c>
      <c r="F279" s="396">
        <v>9300000</v>
      </c>
      <c r="G279" s="396">
        <v>9605975</v>
      </c>
      <c r="H279" s="396">
        <v>1</v>
      </c>
      <c r="I279" s="396"/>
      <c r="K279" s="323"/>
    </row>
    <row r="280" spans="2:11" x14ac:dyDescent="0.35">
      <c r="B280" s="396">
        <v>28</v>
      </c>
      <c r="C280" s="396" t="s">
        <v>11</v>
      </c>
      <c r="D280" s="396" t="s">
        <v>434</v>
      </c>
      <c r="E280" s="396" t="s">
        <v>435</v>
      </c>
      <c r="F280" s="396">
        <v>9182000</v>
      </c>
      <c r="G280" s="396">
        <v>9604072.8300000001</v>
      </c>
      <c r="H280" s="396">
        <v>1</v>
      </c>
      <c r="I280" s="396"/>
      <c r="K280" s="323"/>
    </row>
    <row r="281" spans="2:11" x14ac:dyDescent="0.35">
      <c r="B281" s="396">
        <v>28</v>
      </c>
      <c r="C281" s="396" t="s">
        <v>11</v>
      </c>
      <c r="D281" s="396" t="s">
        <v>81</v>
      </c>
      <c r="E281" s="396" t="s">
        <v>82</v>
      </c>
      <c r="F281" s="396">
        <v>9300000</v>
      </c>
      <c r="G281" s="396">
        <v>9605975</v>
      </c>
      <c r="H281" s="396">
        <v>1</v>
      </c>
      <c r="I281" s="396"/>
      <c r="K281" s="323"/>
    </row>
    <row r="282" spans="2:11" x14ac:dyDescent="0.35">
      <c r="B282" s="396">
        <v>28</v>
      </c>
      <c r="C282" s="396" t="s">
        <v>11</v>
      </c>
      <c r="D282" s="396" t="s">
        <v>81</v>
      </c>
      <c r="E282" s="396" t="s">
        <v>367</v>
      </c>
      <c r="F282" s="396">
        <v>9300000</v>
      </c>
      <c r="G282" s="396">
        <v>9571792.5</v>
      </c>
      <c r="H282" s="396">
        <v>1</v>
      </c>
      <c r="I282" s="396"/>
      <c r="K282" s="323"/>
    </row>
    <row r="283" spans="2:11" x14ac:dyDescent="0.35">
      <c r="B283" s="396">
        <v>28</v>
      </c>
      <c r="C283" s="396" t="s">
        <v>11</v>
      </c>
      <c r="D283" s="396" t="s">
        <v>81</v>
      </c>
      <c r="E283" s="396" t="s">
        <v>90</v>
      </c>
      <c r="F283" s="396">
        <v>9254000</v>
      </c>
      <c r="G283" s="396">
        <v>9605455.1999999993</v>
      </c>
      <c r="H283" s="396">
        <v>1</v>
      </c>
      <c r="I283" s="396"/>
      <c r="K283" s="323"/>
    </row>
    <row r="284" spans="2:11" x14ac:dyDescent="0.35">
      <c r="B284" s="396">
        <v>28</v>
      </c>
      <c r="C284" s="396" t="s">
        <v>11</v>
      </c>
      <c r="D284" s="396" t="s">
        <v>74</v>
      </c>
      <c r="E284" s="396" t="s">
        <v>74</v>
      </c>
      <c r="F284" s="396">
        <v>9300000</v>
      </c>
      <c r="G284" s="396">
        <v>9571792.5</v>
      </c>
      <c r="H284" s="396">
        <v>1</v>
      </c>
      <c r="I284" s="396"/>
      <c r="K284" s="323"/>
    </row>
    <row r="285" spans="2:11" x14ac:dyDescent="0.35">
      <c r="B285" s="396">
        <v>28</v>
      </c>
      <c r="C285" s="396" t="s">
        <v>11</v>
      </c>
      <c r="D285" s="396" t="s">
        <v>74</v>
      </c>
      <c r="E285" s="396" t="s">
        <v>98</v>
      </c>
      <c r="F285" s="396">
        <v>9300000</v>
      </c>
      <c r="G285" s="396">
        <v>9553657.5</v>
      </c>
      <c r="H285" s="396">
        <v>1</v>
      </c>
      <c r="I285" s="396"/>
      <c r="K285" s="323"/>
    </row>
    <row r="286" spans="2:11" x14ac:dyDescent="0.35">
      <c r="B286" s="396">
        <v>28</v>
      </c>
      <c r="C286" s="396" t="s">
        <v>11</v>
      </c>
      <c r="D286" s="396" t="s">
        <v>74</v>
      </c>
      <c r="E286" s="396" t="s">
        <v>369</v>
      </c>
      <c r="F286" s="396">
        <v>9300000</v>
      </c>
      <c r="G286" s="396">
        <v>9587840</v>
      </c>
      <c r="H286" s="396">
        <v>1</v>
      </c>
      <c r="I286" s="396"/>
      <c r="K286" s="323"/>
    </row>
    <row r="287" spans="2:11" x14ac:dyDescent="0.35">
      <c r="B287" s="396">
        <v>28</v>
      </c>
      <c r="C287" s="396" t="s">
        <v>11</v>
      </c>
      <c r="D287" s="396" t="s">
        <v>74</v>
      </c>
      <c r="E287" s="396" t="s">
        <v>330</v>
      </c>
      <c r="F287" s="396">
        <v>9300000</v>
      </c>
      <c r="G287" s="396">
        <v>9587840</v>
      </c>
      <c r="H287" s="396">
        <v>1</v>
      </c>
      <c r="I287" s="396"/>
      <c r="K287" s="323"/>
    </row>
    <row r="288" spans="2:11" x14ac:dyDescent="0.35">
      <c r="B288" s="396">
        <v>28</v>
      </c>
      <c r="C288" s="396" t="s">
        <v>11</v>
      </c>
      <c r="D288" s="396" t="s">
        <v>86</v>
      </c>
      <c r="E288" s="396" t="s">
        <v>406</v>
      </c>
      <c r="F288" s="396">
        <v>9277000</v>
      </c>
      <c r="G288" s="396">
        <v>9605715.0999999996</v>
      </c>
      <c r="H288" s="396">
        <v>2</v>
      </c>
      <c r="I288" s="396"/>
      <c r="K288" s="323"/>
    </row>
    <row r="289" spans="2:11" x14ac:dyDescent="0.35">
      <c r="B289" s="396">
        <v>28</v>
      </c>
      <c r="C289" s="396" t="s">
        <v>13</v>
      </c>
      <c r="D289" s="396" t="s">
        <v>94</v>
      </c>
      <c r="E289" s="396" t="s">
        <v>377</v>
      </c>
      <c r="F289" s="396">
        <v>9260500</v>
      </c>
      <c r="G289" s="396">
        <v>9598947.1649999991</v>
      </c>
      <c r="H289" s="396">
        <v>6</v>
      </c>
      <c r="I289" s="396"/>
      <c r="K289" s="323"/>
    </row>
    <row r="290" spans="2:11" x14ac:dyDescent="0.35">
      <c r="B290" s="396">
        <v>28</v>
      </c>
      <c r="C290" s="396" t="s">
        <v>13</v>
      </c>
      <c r="D290" s="396" t="s">
        <v>94</v>
      </c>
      <c r="E290" s="396" t="s">
        <v>315</v>
      </c>
      <c r="F290" s="396">
        <v>9297666.6666666698</v>
      </c>
      <c r="G290" s="396">
        <v>9605948.6333333291</v>
      </c>
      <c r="H290" s="396">
        <v>3</v>
      </c>
      <c r="I290" s="396"/>
      <c r="K290" s="323"/>
    </row>
    <row r="291" spans="2:11" x14ac:dyDescent="0.35">
      <c r="B291" s="396">
        <v>28</v>
      </c>
      <c r="C291" s="396" t="s">
        <v>13</v>
      </c>
      <c r="D291" s="396" t="s">
        <v>94</v>
      </c>
      <c r="E291" s="396" t="s">
        <v>300</v>
      </c>
      <c r="F291" s="396">
        <v>9265250</v>
      </c>
      <c r="G291" s="396">
        <v>9603636.2624999993</v>
      </c>
      <c r="H291" s="396">
        <v>4</v>
      </c>
      <c r="I291" s="396"/>
      <c r="K291" s="323"/>
    </row>
    <row r="292" spans="2:11" x14ac:dyDescent="0.35">
      <c r="B292" s="396">
        <v>28</v>
      </c>
      <c r="C292" s="396" t="s">
        <v>63</v>
      </c>
      <c r="D292" s="396" t="s">
        <v>294</v>
      </c>
      <c r="E292" s="396" t="s">
        <v>294</v>
      </c>
      <c r="F292" s="396">
        <v>9300000</v>
      </c>
      <c r="G292" s="396">
        <v>9997876.1300000008</v>
      </c>
      <c r="H292" s="396">
        <v>1</v>
      </c>
      <c r="I292" s="396"/>
      <c r="K292" s="323"/>
    </row>
    <row r="293" spans="2:11" x14ac:dyDescent="0.35">
      <c r="B293" s="396">
        <v>28</v>
      </c>
      <c r="C293" s="396" t="s">
        <v>63</v>
      </c>
      <c r="D293" s="396" t="s">
        <v>379</v>
      </c>
      <c r="E293" s="396" t="s">
        <v>379</v>
      </c>
      <c r="F293" s="396">
        <v>11534000</v>
      </c>
      <c r="G293" s="396">
        <v>11976883.890000001</v>
      </c>
      <c r="H293" s="396">
        <v>2</v>
      </c>
      <c r="I293" s="396"/>
      <c r="K293" s="323"/>
    </row>
    <row r="294" spans="2:11" x14ac:dyDescent="0.35">
      <c r="B294" s="396">
        <v>28</v>
      </c>
      <c r="C294" s="396" t="s">
        <v>63</v>
      </c>
      <c r="D294" s="396" t="s">
        <v>379</v>
      </c>
      <c r="E294" s="396" t="s">
        <v>362</v>
      </c>
      <c r="F294" s="396">
        <v>9268750</v>
      </c>
      <c r="G294" s="396">
        <v>9605621.875</v>
      </c>
      <c r="H294" s="396">
        <v>4</v>
      </c>
      <c r="I294" s="396"/>
      <c r="K294" s="323"/>
    </row>
    <row r="295" spans="2:11" x14ac:dyDescent="0.35">
      <c r="B295" s="396">
        <v>28</v>
      </c>
      <c r="C295" s="396" t="s">
        <v>63</v>
      </c>
      <c r="D295" s="396" t="s">
        <v>76</v>
      </c>
      <c r="E295" s="396" t="s">
        <v>410</v>
      </c>
      <c r="F295" s="396">
        <v>9300000</v>
      </c>
      <c r="G295" s="396">
        <v>9605975</v>
      </c>
      <c r="H295" s="396">
        <v>1</v>
      </c>
      <c r="I295" s="396"/>
      <c r="K295" s="323"/>
    </row>
    <row r="296" spans="2:11" x14ac:dyDescent="0.35">
      <c r="B296" s="396">
        <v>28</v>
      </c>
      <c r="C296" s="396" t="s">
        <v>63</v>
      </c>
      <c r="D296" s="396" t="s">
        <v>76</v>
      </c>
      <c r="E296" s="396" t="s">
        <v>461</v>
      </c>
      <c r="F296" s="396">
        <v>9260000</v>
      </c>
      <c r="G296" s="396">
        <v>9587388</v>
      </c>
      <c r="H296" s="396">
        <v>1</v>
      </c>
      <c r="I296" s="396"/>
      <c r="K296" s="323"/>
    </row>
    <row r="297" spans="2:11" x14ac:dyDescent="0.35">
      <c r="B297" s="396">
        <v>28</v>
      </c>
      <c r="C297" s="396" t="s">
        <v>63</v>
      </c>
      <c r="D297" s="396" t="s">
        <v>381</v>
      </c>
      <c r="E297" s="396" t="s">
        <v>381</v>
      </c>
      <c r="F297" s="396">
        <v>9300000</v>
      </c>
      <c r="G297" s="396">
        <v>9587840</v>
      </c>
      <c r="H297" s="396">
        <v>1</v>
      </c>
      <c r="I297" s="396"/>
      <c r="K297" s="323"/>
    </row>
    <row r="298" spans="2:11" x14ac:dyDescent="0.35">
      <c r="B298" s="396">
        <v>28</v>
      </c>
      <c r="C298" s="396" t="s">
        <v>63</v>
      </c>
      <c r="D298" s="396" t="s">
        <v>83</v>
      </c>
      <c r="E298" s="396" t="s">
        <v>520</v>
      </c>
      <c r="F298" s="396">
        <v>9127500</v>
      </c>
      <c r="G298" s="396">
        <v>9594958.25</v>
      </c>
      <c r="H298" s="396">
        <v>2</v>
      </c>
      <c r="I298" s="396"/>
      <c r="K298" s="323"/>
    </row>
    <row r="299" spans="2:11" x14ac:dyDescent="0.35">
      <c r="B299" s="396">
        <v>28</v>
      </c>
      <c r="C299" s="396" t="s">
        <v>63</v>
      </c>
      <c r="D299" s="396" t="s">
        <v>331</v>
      </c>
      <c r="E299" s="396" t="s">
        <v>339</v>
      </c>
      <c r="F299" s="396">
        <v>9300000</v>
      </c>
      <c r="G299" s="396">
        <v>9605975</v>
      </c>
      <c r="H299" s="396">
        <v>1</v>
      </c>
      <c r="I299" s="396"/>
      <c r="K299" s="323"/>
    </row>
    <row r="300" spans="2:11" x14ac:dyDescent="0.35">
      <c r="B300" s="396">
        <v>28</v>
      </c>
      <c r="C300" s="396" t="s">
        <v>64</v>
      </c>
      <c r="D300" s="396" t="s">
        <v>392</v>
      </c>
      <c r="E300" s="396" t="s">
        <v>395</v>
      </c>
      <c r="F300" s="396">
        <v>9300000</v>
      </c>
      <c r="G300" s="396">
        <v>10013145</v>
      </c>
      <c r="H300" s="396">
        <v>1</v>
      </c>
      <c r="I300" s="396"/>
      <c r="K300" s="323"/>
    </row>
    <row r="301" spans="2:11" x14ac:dyDescent="0.35">
      <c r="B301" s="396">
        <v>28</v>
      </c>
      <c r="C301" s="396" t="s">
        <v>93</v>
      </c>
      <c r="D301" s="396" t="s">
        <v>95</v>
      </c>
      <c r="E301" s="396" t="s">
        <v>301</v>
      </c>
      <c r="F301" s="396">
        <v>8875000</v>
      </c>
      <c r="G301" s="396">
        <v>9601172.5</v>
      </c>
      <c r="H301" s="396">
        <v>1</v>
      </c>
      <c r="I301" s="396"/>
      <c r="K301" s="323"/>
    </row>
    <row r="302" spans="2:11" x14ac:dyDescent="0.35">
      <c r="B302" s="396">
        <v>28</v>
      </c>
      <c r="C302" s="396" t="s">
        <v>93</v>
      </c>
      <c r="D302" s="396" t="s">
        <v>95</v>
      </c>
      <c r="E302" s="396" t="s">
        <v>66</v>
      </c>
      <c r="F302" s="396">
        <v>9237250</v>
      </c>
      <c r="G302" s="396">
        <v>9747515.3200000003</v>
      </c>
      <c r="H302" s="396">
        <v>4</v>
      </c>
      <c r="I302" s="396"/>
      <c r="K302" s="323"/>
    </row>
    <row r="303" spans="2:11" x14ac:dyDescent="0.35">
      <c r="B303" s="396">
        <v>28</v>
      </c>
      <c r="C303" s="396" t="s">
        <v>93</v>
      </c>
      <c r="D303" s="396" t="s">
        <v>68</v>
      </c>
      <c r="E303" s="396" t="s">
        <v>400</v>
      </c>
      <c r="F303" s="396">
        <v>13950000</v>
      </c>
      <c r="G303" s="396">
        <v>14349355</v>
      </c>
      <c r="H303" s="396">
        <v>1</v>
      </c>
      <c r="I303" s="396"/>
      <c r="K303" s="323"/>
    </row>
    <row r="304" spans="2:11" x14ac:dyDescent="0.35">
      <c r="B304" s="396">
        <v>28</v>
      </c>
      <c r="C304" s="396" t="s">
        <v>93</v>
      </c>
      <c r="D304" s="396" t="s">
        <v>289</v>
      </c>
      <c r="E304" s="396" t="s">
        <v>448</v>
      </c>
      <c r="F304" s="396">
        <v>8751500</v>
      </c>
      <c r="G304" s="396">
        <v>9599776.9499999993</v>
      </c>
      <c r="H304" s="396">
        <v>2</v>
      </c>
      <c r="I304" s="396"/>
      <c r="K304" s="323"/>
    </row>
    <row r="305" spans="2:11" x14ac:dyDescent="0.35">
      <c r="B305" s="396">
        <v>28</v>
      </c>
      <c r="C305" s="396" t="s">
        <v>93</v>
      </c>
      <c r="D305" s="396" t="s">
        <v>293</v>
      </c>
      <c r="E305" s="396" t="s">
        <v>401</v>
      </c>
      <c r="F305" s="396">
        <v>9300000</v>
      </c>
      <c r="G305" s="396">
        <v>9605975</v>
      </c>
      <c r="H305" s="396">
        <v>1</v>
      </c>
      <c r="I305" s="396"/>
      <c r="K305" s="323"/>
    </row>
    <row r="306" spans="2:11" x14ac:dyDescent="0.35">
      <c r="B306" s="396">
        <v>28</v>
      </c>
      <c r="C306" s="396" t="s">
        <v>93</v>
      </c>
      <c r="D306" s="396" t="s">
        <v>96</v>
      </c>
      <c r="E306" s="396" t="s">
        <v>96</v>
      </c>
      <c r="F306" s="396">
        <v>9300000</v>
      </c>
      <c r="G306" s="396">
        <v>9605975</v>
      </c>
      <c r="H306" s="396">
        <v>1</v>
      </c>
      <c r="I306" s="396"/>
      <c r="K306" s="323"/>
    </row>
    <row r="307" spans="2:11" x14ac:dyDescent="0.35">
      <c r="B307" s="396">
        <v>28</v>
      </c>
      <c r="C307" s="396" t="s">
        <v>93</v>
      </c>
      <c r="D307" s="396" t="s">
        <v>96</v>
      </c>
      <c r="E307" s="396" t="s">
        <v>310</v>
      </c>
      <c r="F307" s="396">
        <v>9300000</v>
      </c>
      <c r="G307" s="396">
        <v>9587840</v>
      </c>
      <c r="H307" s="396">
        <v>1</v>
      </c>
      <c r="I307" s="396"/>
      <c r="K307" s="323"/>
    </row>
    <row r="308" spans="2:11" x14ac:dyDescent="0.35">
      <c r="B308" s="396">
        <v>32</v>
      </c>
      <c r="C308" s="396" t="s">
        <v>91</v>
      </c>
      <c r="D308" s="396" t="s">
        <v>412</v>
      </c>
      <c r="E308" s="396" t="s">
        <v>308</v>
      </c>
      <c r="F308" s="396">
        <v>8665000</v>
      </c>
      <c r="G308" s="396">
        <v>10961665.220000001</v>
      </c>
      <c r="H308" s="396">
        <v>1</v>
      </c>
      <c r="I308" s="396"/>
      <c r="K308" s="323"/>
    </row>
    <row r="309" spans="2:11" x14ac:dyDescent="0.35">
      <c r="B309" s="396">
        <v>32</v>
      </c>
      <c r="C309" s="396" t="s">
        <v>91</v>
      </c>
      <c r="D309" s="396" t="s">
        <v>412</v>
      </c>
      <c r="E309" s="396" t="s">
        <v>413</v>
      </c>
      <c r="F309" s="396">
        <v>8077000</v>
      </c>
      <c r="G309" s="396">
        <v>18288569.030000001</v>
      </c>
      <c r="H309" s="396">
        <v>1</v>
      </c>
      <c r="I309" s="396"/>
      <c r="K309" s="323"/>
    </row>
    <row r="310" spans="2:11" x14ac:dyDescent="0.35">
      <c r="B310" s="396">
        <v>32</v>
      </c>
      <c r="C310" s="396" t="s">
        <v>91</v>
      </c>
      <c r="D310" s="396" t="s">
        <v>355</v>
      </c>
      <c r="E310" s="396" t="s">
        <v>403</v>
      </c>
      <c r="F310" s="396">
        <v>9300000</v>
      </c>
      <c r="G310" s="396">
        <v>9712705.0399999991</v>
      </c>
      <c r="H310" s="396">
        <v>1</v>
      </c>
      <c r="I310" s="396"/>
      <c r="K310" s="323"/>
    </row>
    <row r="311" spans="2:11" x14ac:dyDescent="0.35">
      <c r="B311" s="396">
        <v>32</v>
      </c>
      <c r="C311" s="396" t="s">
        <v>91</v>
      </c>
      <c r="D311" s="396" t="s">
        <v>357</v>
      </c>
      <c r="E311" s="396" t="s">
        <v>358</v>
      </c>
      <c r="F311" s="396">
        <v>6650000</v>
      </c>
      <c r="G311" s="396">
        <v>6929804.9299999997</v>
      </c>
      <c r="H311" s="396">
        <v>1</v>
      </c>
      <c r="I311" s="396"/>
      <c r="K311" s="323"/>
    </row>
    <row r="312" spans="2:11" x14ac:dyDescent="0.35">
      <c r="B312" s="396">
        <v>32</v>
      </c>
      <c r="C312" s="396" t="s">
        <v>11</v>
      </c>
      <c r="D312" s="396" t="s">
        <v>92</v>
      </c>
      <c r="E312" s="396" t="s">
        <v>407</v>
      </c>
      <c r="F312" s="396">
        <v>9208000</v>
      </c>
      <c r="G312" s="396">
        <v>18790262.07</v>
      </c>
      <c r="H312" s="396">
        <v>1</v>
      </c>
      <c r="I312" s="396"/>
      <c r="K312" s="323"/>
    </row>
    <row r="313" spans="2:11" x14ac:dyDescent="0.35">
      <c r="B313" s="396">
        <v>32</v>
      </c>
      <c r="C313" s="396" t="s">
        <v>11</v>
      </c>
      <c r="D313" s="396" t="s">
        <v>92</v>
      </c>
      <c r="E313" s="396" t="s">
        <v>295</v>
      </c>
      <c r="F313" s="396">
        <v>9300000</v>
      </c>
      <c r="G313" s="396">
        <v>15971453.699999999</v>
      </c>
      <c r="H313" s="396">
        <v>2</v>
      </c>
      <c r="I313" s="396"/>
      <c r="K313" s="323"/>
    </row>
    <row r="314" spans="2:11" x14ac:dyDescent="0.35">
      <c r="B314" s="396">
        <v>32</v>
      </c>
      <c r="C314" s="396" t="s">
        <v>11</v>
      </c>
      <c r="D314" s="396" t="s">
        <v>81</v>
      </c>
      <c r="E314" s="396" t="s">
        <v>89</v>
      </c>
      <c r="F314" s="396">
        <v>9300000</v>
      </c>
      <c r="G314" s="396">
        <v>9579827.4900000002</v>
      </c>
      <c r="H314" s="396">
        <v>1</v>
      </c>
      <c r="I314" s="396"/>
      <c r="K314" s="323"/>
    </row>
    <row r="315" spans="2:11" x14ac:dyDescent="0.35">
      <c r="B315" s="396">
        <v>32</v>
      </c>
      <c r="C315" s="396" t="s">
        <v>11</v>
      </c>
      <c r="D315" s="396" t="s">
        <v>81</v>
      </c>
      <c r="E315" s="396" t="s">
        <v>414</v>
      </c>
      <c r="F315" s="396">
        <v>9300000</v>
      </c>
      <c r="G315" s="396">
        <v>9621867.8200000003</v>
      </c>
      <c r="H315" s="396">
        <v>1</v>
      </c>
      <c r="I315" s="396"/>
      <c r="K315" s="323"/>
    </row>
    <row r="316" spans="2:11" x14ac:dyDescent="0.35">
      <c r="B316" s="396">
        <v>32</v>
      </c>
      <c r="C316" s="396" t="s">
        <v>11</v>
      </c>
      <c r="D316" s="396" t="s">
        <v>81</v>
      </c>
      <c r="E316" s="396" t="s">
        <v>581</v>
      </c>
      <c r="F316" s="396">
        <v>9280000</v>
      </c>
      <c r="G316" s="396">
        <v>9623383.3300000001</v>
      </c>
      <c r="H316" s="396">
        <v>1</v>
      </c>
      <c r="I316" s="396"/>
      <c r="K316" s="323"/>
    </row>
    <row r="317" spans="2:11" x14ac:dyDescent="0.35">
      <c r="B317" s="396">
        <v>32</v>
      </c>
      <c r="C317" s="396" t="s">
        <v>12</v>
      </c>
      <c r="D317" s="396" t="s">
        <v>257</v>
      </c>
      <c r="E317" s="396" t="s">
        <v>573</v>
      </c>
      <c r="F317" s="396">
        <v>8413000</v>
      </c>
      <c r="G317" s="396">
        <v>19641477.260000002</v>
      </c>
      <c r="H317" s="396">
        <v>1</v>
      </c>
      <c r="I317" s="396"/>
      <c r="K317" s="323"/>
    </row>
    <row r="318" spans="2:11" x14ac:dyDescent="0.35">
      <c r="B318" s="396">
        <v>32</v>
      </c>
      <c r="C318" s="396" t="s">
        <v>13</v>
      </c>
      <c r="D318" s="396" t="s">
        <v>94</v>
      </c>
      <c r="E318" s="396" t="s">
        <v>377</v>
      </c>
      <c r="F318" s="396">
        <v>9286000</v>
      </c>
      <c r="G318" s="396">
        <v>9586106.0500000007</v>
      </c>
      <c r="H318" s="396">
        <v>1</v>
      </c>
      <c r="I318" s="396"/>
      <c r="K318" s="323"/>
    </row>
    <row r="319" spans="2:11" x14ac:dyDescent="0.35">
      <c r="B319" s="396">
        <v>32</v>
      </c>
      <c r="C319" s="396" t="s">
        <v>13</v>
      </c>
      <c r="D319" s="396" t="s">
        <v>94</v>
      </c>
      <c r="E319" s="396" t="s">
        <v>300</v>
      </c>
      <c r="F319" s="396">
        <v>9293000</v>
      </c>
      <c r="G319" s="396">
        <v>9586185.1500000004</v>
      </c>
      <c r="H319" s="396">
        <v>1</v>
      </c>
      <c r="I319" s="396"/>
      <c r="K319" s="323"/>
    </row>
    <row r="320" spans="2:11" x14ac:dyDescent="0.35">
      <c r="B320" s="396">
        <v>32</v>
      </c>
      <c r="C320" s="396" t="s">
        <v>63</v>
      </c>
      <c r="D320" s="396" t="s">
        <v>379</v>
      </c>
      <c r="E320" s="396" t="s">
        <v>379</v>
      </c>
      <c r="F320" s="396">
        <v>9201000</v>
      </c>
      <c r="G320" s="396">
        <v>15485379.550000001</v>
      </c>
      <c r="H320" s="396">
        <v>1</v>
      </c>
      <c r="I320" s="396"/>
      <c r="K320" s="323"/>
    </row>
    <row r="321" spans="2:11" x14ac:dyDescent="0.35">
      <c r="B321" s="396">
        <v>32</v>
      </c>
      <c r="C321" s="396" t="s">
        <v>63</v>
      </c>
      <c r="D321" s="396" t="s">
        <v>331</v>
      </c>
      <c r="E321" s="396" t="s">
        <v>582</v>
      </c>
      <c r="F321" s="396">
        <v>9293000</v>
      </c>
      <c r="G321" s="396">
        <v>10506235.23</v>
      </c>
      <c r="H321" s="396">
        <v>1</v>
      </c>
      <c r="I321" s="396"/>
      <c r="K321" s="323"/>
    </row>
    <row r="322" spans="2:11" x14ac:dyDescent="0.35">
      <c r="B322" s="396">
        <v>32</v>
      </c>
      <c r="C322" s="396" t="s">
        <v>63</v>
      </c>
      <c r="D322" s="396" t="s">
        <v>411</v>
      </c>
      <c r="E322" s="396" t="s">
        <v>411</v>
      </c>
      <c r="F322" s="396">
        <v>9023500</v>
      </c>
      <c r="G322" s="396">
        <v>10214924.445</v>
      </c>
      <c r="H322" s="396">
        <v>2</v>
      </c>
      <c r="I322" s="396"/>
      <c r="K322" s="323"/>
    </row>
    <row r="323" spans="2:11" x14ac:dyDescent="0.35">
      <c r="B323" s="396">
        <v>32</v>
      </c>
      <c r="C323" s="396" t="s">
        <v>64</v>
      </c>
      <c r="D323" s="396" t="s">
        <v>64</v>
      </c>
      <c r="E323" s="396" t="s">
        <v>336</v>
      </c>
      <c r="F323" s="396">
        <v>9300000</v>
      </c>
      <c r="G323" s="396">
        <v>9586264.25</v>
      </c>
      <c r="H323" s="396">
        <v>1</v>
      </c>
      <c r="I323" s="396"/>
      <c r="K323" s="323"/>
    </row>
    <row r="324" spans="2:11" x14ac:dyDescent="0.35">
      <c r="B324" s="396">
        <v>32</v>
      </c>
      <c r="C324" s="396" t="s">
        <v>64</v>
      </c>
      <c r="D324" s="396" t="s">
        <v>64</v>
      </c>
      <c r="E324" s="396" t="s">
        <v>329</v>
      </c>
      <c r="F324" s="396">
        <v>9277000</v>
      </c>
      <c r="G324" s="396">
        <v>12077923.529999999</v>
      </c>
      <c r="H324" s="396">
        <v>2</v>
      </c>
      <c r="I324" s="396"/>
      <c r="K324" s="323"/>
    </row>
    <row r="325" spans="2:11" x14ac:dyDescent="0.35">
      <c r="B325" s="396">
        <v>32</v>
      </c>
      <c r="C325" s="396" t="s">
        <v>93</v>
      </c>
      <c r="D325" s="396" t="s">
        <v>95</v>
      </c>
      <c r="E325" s="396" t="s">
        <v>66</v>
      </c>
      <c r="F325" s="396">
        <v>9300000</v>
      </c>
      <c r="G325" s="396">
        <v>9586264.25</v>
      </c>
      <c r="H325" s="396">
        <v>1</v>
      </c>
      <c r="I325" s="396"/>
      <c r="K325" s="323"/>
    </row>
    <row r="326" spans="2:11" x14ac:dyDescent="0.35">
      <c r="B326" s="396">
        <v>32</v>
      </c>
      <c r="C326" s="396" t="s">
        <v>93</v>
      </c>
      <c r="D326" s="396" t="s">
        <v>96</v>
      </c>
      <c r="E326" s="396" t="s">
        <v>402</v>
      </c>
      <c r="F326" s="396">
        <v>8497000</v>
      </c>
      <c r="G326" s="396">
        <v>15677182.26</v>
      </c>
      <c r="H326" s="396">
        <v>1</v>
      </c>
      <c r="I326" s="396"/>
      <c r="K326" s="323"/>
    </row>
    <row r="327" spans="2:11" x14ac:dyDescent="0.35">
      <c r="B327" s="396">
        <v>87</v>
      </c>
      <c r="C327" s="396" t="s">
        <v>11</v>
      </c>
      <c r="D327" s="396" t="s">
        <v>81</v>
      </c>
      <c r="E327" s="396" t="s">
        <v>87</v>
      </c>
      <c r="F327" s="396">
        <v>6608000</v>
      </c>
      <c r="G327" s="396">
        <v>29292666.5</v>
      </c>
      <c r="H327" s="396">
        <v>1</v>
      </c>
      <c r="I327" s="396"/>
      <c r="K327" s="323"/>
    </row>
    <row r="328" spans="2:11" x14ac:dyDescent="0.35">
      <c r="B328" s="396">
        <v>88</v>
      </c>
      <c r="C328" s="396" t="s">
        <v>91</v>
      </c>
      <c r="D328" s="396" t="s">
        <v>97</v>
      </c>
      <c r="E328" s="396" t="s">
        <v>359</v>
      </c>
      <c r="F328" s="396">
        <v>9254000</v>
      </c>
      <c r="G328" s="396">
        <v>9616960</v>
      </c>
      <c r="H328" s="396">
        <v>1</v>
      </c>
      <c r="I328" s="396"/>
      <c r="K328" s="323"/>
    </row>
    <row r="329" spans="2:11" x14ac:dyDescent="0.35">
      <c r="B329" s="396">
        <v>88</v>
      </c>
      <c r="C329" s="396" t="s">
        <v>91</v>
      </c>
      <c r="D329" s="396" t="s">
        <v>97</v>
      </c>
      <c r="E329" s="396" t="s">
        <v>71</v>
      </c>
      <c r="F329" s="396">
        <v>9300000</v>
      </c>
      <c r="G329" s="396">
        <v>9617491.0999999996</v>
      </c>
      <c r="H329" s="396">
        <v>1</v>
      </c>
      <c r="I329" s="396"/>
      <c r="K329" s="323"/>
    </row>
    <row r="330" spans="2:11" x14ac:dyDescent="0.35">
      <c r="B330" s="396">
        <v>88</v>
      </c>
      <c r="C330" s="396" t="s">
        <v>91</v>
      </c>
      <c r="D330" s="396" t="s">
        <v>97</v>
      </c>
      <c r="E330" s="396" t="s">
        <v>444</v>
      </c>
      <c r="F330" s="396">
        <v>9300000</v>
      </c>
      <c r="G330" s="396">
        <v>10035701.615</v>
      </c>
      <c r="H330" s="396">
        <v>2</v>
      </c>
      <c r="I330" s="396"/>
      <c r="K330" s="323"/>
    </row>
    <row r="331" spans="2:11" x14ac:dyDescent="0.35">
      <c r="B331" s="396">
        <v>88</v>
      </c>
      <c r="C331" s="396" t="s">
        <v>91</v>
      </c>
      <c r="D331" s="396" t="s">
        <v>97</v>
      </c>
      <c r="E331" s="396" t="s">
        <v>514</v>
      </c>
      <c r="F331" s="396">
        <v>9300000</v>
      </c>
      <c r="G331" s="396">
        <v>9617491.0999999996</v>
      </c>
      <c r="H331" s="396">
        <v>1</v>
      </c>
      <c r="I331" s="396"/>
      <c r="K331" s="323"/>
    </row>
    <row r="332" spans="2:11" x14ac:dyDescent="0.35">
      <c r="B332" s="396">
        <v>88</v>
      </c>
      <c r="C332" s="396" t="s">
        <v>11</v>
      </c>
      <c r="D332" s="396" t="s">
        <v>92</v>
      </c>
      <c r="E332" s="396" t="s">
        <v>406</v>
      </c>
      <c r="F332" s="396">
        <v>9208000</v>
      </c>
      <c r="G332" s="396">
        <v>9796237.5299999993</v>
      </c>
      <c r="H332" s="396">
        <v>1</v>
      </c>
      <c r="I332" s="396"/>
      <c r="K332" s="323"/>
    </row>
    <row r="333" spans="2:11" x14ac:dyDescent="0.35">
      <c r="B333" s="396">
        <v>88</v>
      </c>
      <c r="C333" s="396" t="s">
        <v>63</v>
      </c>
      <c r="D333" s="396" t="s">
        <v>83</v>
      </c>
      <c r="E333" s="396" t="s">
        <v>519</v>
      </c>
      <c r="F333" s="396">
        <v>9280000</v>
      </c>
      <c r="G333" s="396">
        <v>9617265.0999999996</v>
      </c>
      <c r="H333" s="396">
        <v>1</v>
      </c>
      <c r="I333" s="396"/>
      <c r="K333" s="323"/>
    </row>
    <row r="334" spans="2:11" x14ac:dyDescent="0.35">
      <c r="B334" s="396">
        <v>88</v>
      </c>
      <c r="C334" s="396" t="s">
        <v>63</v>
      </c>
      <c r="D334" s="396" t="s">
        <v>83</v>
      </c>
      <c r="E334" s="396" t="s">
        <v>520</v>
      </c>
      <c r="F334" s="396">
        <v>9260000</v>
      </c>
      <c r="G334" s="396">
        <v>9617039.0999999996</v>
      </c>
      <c r="H334" s="396">
        <v>1</v>
      </c>
      <c r="I334" s="396"/>
      <c r="K334" s="323"/>
    </row>
    <row r="335" spans="2:11" ht="17.25" customHeight="1" x14ac:dyDescent="0.35">
      <c r="B335" s="396">
        <v>88</v>
      </c>
      <c r="C335" s="396" t="s">
        <v>64</v>
      </c>
      <c r="D335" s="396" t="s">
        <v>62</v>
      </c>
      <c r="E335" s="396" t="s">
        <v>62</v>
      </c>
      <c r="F335" s="396">
        <v>9300000</v>
      </c>
      <c r="G335" s="396">
        <v>9617491.0999999996</v>
      </c>
      <c r="H335" s="396">
        <v>1</v>
      </c>
      <c r="I335" s="396"/>
      <c r="K335" s="323"/>
    </row>
    <row r="336" spans="2:11" x14ac:dyDescent="0.35">
      <c r="B336" s="396">
        <v>88</v>
      </c>
      <c r="C336" s="396" t="s">
        <v>64</v>
      </c>
      <c r="D336" s="396" t="s">
        <v>62</v>
      </c>
      <c r="E336" s="396" t="s">
        <v>445</v>
      </c>
      <c r="F336" s="396">
        <v>6975000</v>
      </c>
      <c r="G336" s="396">
        <v>14680887.5</v>
      </c>
      <c r="H336" s="396">
        <v>2</v>
      </c>
      <c r="I336" s="396"/>
      <c r="K336" s="323"/>
    </row>
    <row r="337" spans="2:11" x14ac:dyDescent="0.35">
      <c r="B337" s="396">
        <v>88</v>
      </c>
      <c r="C337" s="396" t="s">
        <v>64</v>
      </c>
      <c r="D337" s="396" t="s">
        <v>62</v>
      </c>
      <c r="E337" s="396" t="s">
        <v>383</v>
      </c>
      <c r="F337" s="396">
        <v>11625000</v>
      </c>
      <c r="G337" s="396">
        <v>12009513.875</v>
      </c>
      <c r="H337" s="396">
        <v>2</v>
      </c>
      <c r="I337" s="396"/>
      <c r="K337" s="323"/>
    </row>
    <row r="338" spans="2:11" x14ac:dyDescent="0.35">
      <c r="B338" s="396">
        <v>88</v>
      </c>
      <c r="C338" s="396" t="s">
        <v>64</v>
      </c>
      <c r="D338" s="396" t="s">
        <v>65</v>
      </c>
      <c r="E338" s="396" t="s">
        <v>516</v>
      </c>
      <c r="F338" s="396">
        <v>8733000</v>
      </c>
      <c r="G338" s="396">
        <v>9616445.8499999996</v>
      </c>
      <c r="H338" s="396">
        <v>4</v>
      </c>
      <c r="I338" s="396"/>
      <c r="K338" s="323"/>
    </row>
    <row r="339" spans="2:11" x14ac:dyDescent="0.35">
      <c r="B339" s="396">
        <v>88</v>
      </c>
      <c r="C339" s="396" t="s">
        <v>64</v>
      </c>
      <c r="D339" s="396" t="s">
        <v>65</v>
      </c>
      <c r="E339" s="396" t="s">
        <v>583</v>
      </c>
      <c r="F339" s="396">
        <v>9300000</v>
      </c>
      <c r="G339" s="396">
        <v>9617491.0999999996</v>
      </c>
      <c r="H339" s="396">
        <v>1</v>
      </c>
      <c r="I339" s="396"/>
      <c r="K339" s="323"/>
    </row>
    <row r="340" spans="2:11" x14ac:dyDescent="0.35">
      <c r="B340" s="396">
        <v>88</v>
      </c>
      <c r="C340" s="396" t="s">
        <v>64</v>
      </c>
      <c r="D340" s="396" t="s">
        <v>65</v>
      </c>
      <c r="E340" s="396" t="s">
        <v>386</v>
      </c>
      <c r="F340" s="396">
        <v>9300000</v>
      </c>
      <c r="G340" s="396">
        <v>9617491.0999999996</v>
      </c>
      <c r="H340" s="396">
        <v>1</v>
      </c>
      <c r="I340" s="396"/>
      <c r="K340" s="323"/>
    </row>
    <row r="341" spans="2:11" x14ac:dyDescent="0.35">
      <c r="B341" s="396">
        <v>88</v>
      </c>
      <c r="C341" s="396" t="s">
        <v>64</v>
      </c>
      <c r="D341" s="396" t="s">
        <v>77</v>
      </c>
      <c r="E341" s="396" t="s">
        <v>85</v>
      </c>
      <c r="F341" s="396">
        <v>9257000</v>
      </c>
      <c r="G341" s="396">
        <v>9617005.1999999993</v>
      </c>
      <c r="H341" s="396">
        <v>2</v>
      </c>
      <c r="I341" s="396"/>
      <c r="K341" s="323"/>
    </row>
    <row r="342" spans="2:11" x14ac:dyDescent="0.35">
      <c r="B342" s="396">
        <v>88</v>
      </c>
      <c r="C342" s="396" t="s">
        <v>64</v>
      </c>
      <c r="D342" s="396" t="s">
        <v>77</v>
      </c>
      <c r="E342" s="396" t="s">
        <v>354</v>
      </c>
      <c r="F342" s="396">
        <v>9300000</v>
      </c>
      <c r="G342" s="396">
        <v>9617491.0999999996</v>
      </c>
      <c r="H342" s="396">
        <v>1</v>
      </c>
      <c r="I342" s="396"/>
      <c r="K342" s="323"/>
    </row>
    <row r="343" spans="2:11" x14ac:dyDescent="0.35">
      <c r="B343" s="396">
        <v>88</v>
      </c>
      <c r="C343" s="396" t="s">
        <v>64</v>
      </c>
      <c r="D343" s="396" t="s">
        <v>392</v>
      </c>
      <c r="E343" s="396" t="s">
        <v>393</v>
      </c>
      <c r="F343" s="396">
        <v>9247000</v>
      </c>
      <c r="G343" s="396">
        <v>9616892.1999999993</v>
      </c>
      <c r="H343" s="396">
        <v>1</v>
      </c>
      <c r="I343" s="396"/>
      <c r="K343" s="323"/>
    </row>
    <row r="344" spans="2:11" x14ac:dyDescent="0.35">
      <c r="B344" s="396">
        <v>88</v>
      </c>
      <c r="C344" s="396" t="s">
        <v>64</v>
      </c>
      <c r="D344" s="396" t="s">
        <v>392</v>
      </c>
      <c r="E344" s="396" t="s">
        <v>395</v>
      </c>
      <c r="F344" s="396">
        <v>9300000</v>
      </c>
      <c r="G344" s="396">
        <v>9617491.0999999996</v>
      </c>
      <c r="H344" s="396">
        <v>1</v>
      </c>
      <c r="I344" s="396"/>
      <c r="K344" s="323"/>
    </row>
    <row r="345" spans="2:11" x14ac:dyDescent="0.35">
      <c r="B345" s="396">
        <v>93</v>
      </c>
      <c r="C345" s="396" t="s">
        <v>91</v>
      </c>
      <c r="D345" s="396" t="s">
        <v>412</v>
      </c>
      <c r="E345" s="396" t="s">
        <v>308</v>
      </c>
      <c r="F345" s="396">
        <v>7909000</v>
      </c>
      <c r="G345" s="396">
        <v>27823925.199999999</v>
      </c>
      <c r="H345" s="396">
        <v>1</v>
      </c>
      <c r="I345" s="396"/>
      <c r="K345" s="323"/>
    </row>
    <row r="346" spans="2:11" x14ac:dyDescent="0.35">
      <c r="B346" s="396">
        <v>93</v>
      </c>
      <c r="C346" s="396" t="s">
        <v>91</v>
      </c>
      <c r="D346" s="396" t="s">
        <v>80</v>
      </c>
      <c r="E346" s="396" t="s">
        <v>546</v>
      </c>
      <c r="F346" s="396">
        <v>8665000</v>
      </c>
      <c r="G346" s="396">
        <v>31500000</v>
      </c>
      <c r="H346" s="396">
        <v>1</v>
      </c>
      <c r="I346" s="396"/>
      <c r="K346" s="323"/>
    </row>
    <row r="347" spans="2:11" x14ac:dyDescent="0.35">
      <c r="B347" s="396">
        <v>93</v>
      </c>
      <c r="C347" s="396" t="s">
        <v>91</v>
      </c>
      <c r="D347" s="396" t="s">
        <v>356</v>
      </c>
      <c r="E347" s="396" t="s">
        <v>304</v>
      </c>
      <c r="F347" s="396">
        <v>9260000</v>
      </c>
      <c r="G347" s="396">
        <v>9649342.8200000003</v>
      </c>
      <c r="H347" s="396">
        <v>1</v>
      </c>
      <c r="I347" s="396"/>
      <c r="K347" s="323"/>
    </row>
    <row r="348" spans="2:11" x14ac:dyDescent="0.35">
      <c r="B348" s="396">
        <v>93</v>
      </c>
      <c r="C348" s="396" t="s">
        <v>91</v>
      </c>
      <c r="D348" s="396" t="s">
        <v>495</v>
      </c>
      <c r="E348" s="396" t="s">
        <v>407</v>
      </c>
      <c r="F348" s="396">
        <v>8329000</v>
      </c>
      <c r="G348" s="396">
        <v>25650000</v>
      </c>
      <c r="H348" s="396">
        <v>1</v>
      </c>
      <c r="I348" s="396"/>
      <c r="K348" s="323"/>
    </row>
    <row r="349" spans="2:11" x14ac:dyDescent="0.35">
      <c r="B349" s="396">
        <v>93</v>
      </c>
      <c r="C349" s="396" t="s">
        <v>91</v>
      </c>
      <c r="D349" s="396" t="s">
        <v>97</v>
      </c>
      <c r="E349" s="396" t="s">
        <v>359</v>
      </c>
      <c r="F349" s="396">
        <v>9247600</v>
      </c>
      <c r="G349" s="396">
        <v>12809002.085999999</v>
      </c>
      <c r="H349" s="396">
        <v>5</v>
      </c>
      <c r="I349" s="396"/>
      <c r="K349" s="323"/>
    </row>
    <row r="350" spans="2:11" x14ac:dyDescent="0.35">
      <c r="B350" s="396">
        <v>93</v>
      </c>
      <c r="C350" s="396" t="s">
        <v>91</v>
      </c>
      <c r="D350" s="396" t="s">
        <v>97</v>
      </c>
      <c r="E350" s="396" t="s">
        <v>71</v>
      </c>
      <c r="F350" s="396">
        <v>7664000</v>
      </c>
      <c r="G350" s="396">
        <v>7844805</v>
      </c>
      <c r="H350" s="396">
        <v>1</v>
      </c>
      <c r="I350" s="396"/>
      <c r="K350" s="323"/>
    </row>
    <row r="351" spans="2:11" x14ac:dyDescent="0.35">
      <c r="B351" s="396">
        <v>93</v>
      </c>
      <c r="C351" s="396" t="s">
        <v>91</v>
      </c>
      <c r="D351" s="396" t="s">
        <v>97</v>
      </c>
      <c r="E351" s="396" t="s">
        <v>471</v>
      </c>
      <c r="F351" s="396">
        <v>11479500</v>
      </c>
      <c r="G351" s="396">
        <v>13092667.43</v>
      </c>
      <c r="H351" s="396">
        <v>2</v>
      </c>
      <c r="I351" s="396"/>
      <c r="K351" s="323"/>
    </row>
    <row r="352" spans="2:11" x14ac:dyDescent="0.35">
      <c r="B352" s="396">
        <v>93</v>
      </c>
      <c r="C352" s="396" t="s">
        <v>91</v>
      </c>
      <c r="D352" s="396" t="s">
        <v>97</v>
      </c>
      <c r="E352" s="396" t="s">
        <v>321</v>
      </c>
      <c r="F352" s="396">
        <v>8497000</v>
      </c>
      <c r="G352" s="396">
        <v>24762000</v>
      </c>
      <c r="H352" s="396">
        <v>1</v>
      </c>
      <c r="I352" s="396"/>
      <c r="K352" s="323"/>
    </row>
    <row r="353" spans="2:11" x14ac:dyDescent="0.35">
      <c r="B353" s="396">
        <v>93</v>
      </c>
      <c r="C353" s="396" t="s">
        <v>91</v>
      </c>
      <c r="D353" s="396" t="s">
        <v>97</v>
      </c>
      <c r="E353" s="396" t="s">
        <v>444</v>
      </c>
      <c r="F353" s="396">
        <v>9032333.3333333302</v>
      </c>
      <c r="G353" s="396">
        <v>12110000</v>
      </c>
      <c r="H353" s="396">
        <v>3</v>
      </c>
      <c r="I353" s="396"/>
      <c r="K353" s="323"/>
    </row>
    <row r="354" spans="2:11" x14ac:dyDescent="0.35">
      <c r="B354" s="396">
        <v>93</v>
      </c>
      <c r="C354" s="396" t="s">
        <v>91</v>
      </c>
      <c r="D354" s="396" t="s">
        <v>97</v>
      </c>
      <c r="E354" s="396" t="s">
        <v>478</v>
      </c>
      <c r="F354" s="396">
        <v>9300000</v>
      </c>
      <c r="G354" s="396">
        <v>9600000</v>
      </c>
      <c r="H354" s="396">
        <v>1</v>
      </c>
      <c r="I354" s="396"/>
      <c r="K354" s="323"/>
    </row>
    <row r="355" spans="2:11" x14ac:dyDescent="0.35">
      <c r="B355" s="396">
        <v>93</v>
      </c>
      <c r="C355" s="396" t="s">
        <v>91</v>
      </c>
      <c r="D355" s="396" t="s">
        <v>97</v>
      </c>
      <c r="E355" s="396" t="s">
        <v>514</v>
      </c>
      <c r="F355" s="396">
        <v>9300000</v>
      </c>
      <c r="G355" s="396">
        <v>9600000</v>
      </c>
      <c r="H355" s="396">
        <v>1</v>
      </c>
      <c r="I355" s="396"/>
      <c r="K355" s="323"/>
    </row>
    <row r="356" spans="2:11" x14ac:dyDescent="0.35">
      <c r="B356" s="396">
        <v>93</v>
      </c>
      <c r="C356" s="396" t="s">
        <v>11</v>
      </c>
      <c r="D356" s="396" t="s">
        <v>92</v>
      </c>
      <c r="E356" s="396" t="s">
        <v>584</v>
      </c>
      <c r="F356" s="396">
        <v>8581000</v>
      </c>
      <c r="G356" s="396">
        <v>16769709.65</v>
      </c>
      <c r="H356" s="396">
        <v>1</v>
      </c>
      <c r="I356" s="396"/>
      <c r="K356" s="323"/>
    </row>
    <row r="357" spans="2:11" x14ac:dyDescent="0.35">
      <c r="B357" s="396">
        <v>93</v>
      </c>
      <c r="C357" s="396" t="s">
        <v>11</v>
      </c>
      <c r="D357" s="396" t="s">
        <v>92</v>
      </c>
      <c r="E357" s="396" t="s">
        <v>295</v>
      </c>
      <c r="F357" s="396">
        <v>8833000</v>
      </c>
      <c r="G357" s="396">
        <v>33014801.449999999</v>
      </c>
      <c r="H357" s="396">
        <v>1</v>
      </c>
      <c r="I357" s="396"/>
      <c r="K357" s="323"/>
    </row>
    <row r="358" spans="2:11" x14ac:dyDescent="0.35">
      <c r="B358" s="396">
        <v>93</v>
      </c>
      <c r="C358" s="396" t="s">
        <v>11</v>
      </c>
      <c r="D358" s="396" t="s">
        <v>92</v>
      </c>
      <c r="E358" s="396" t="s">
        <v>363</v>
      </c>
      <c r="F358" s="396">
        <v>9188000</v>
      </c>
      <c r="G358" s="396">
        <v>12942185</v>
      </c>
      <c r="H358" s="396">
        <v>1</v>
      </c>
      <c r="I358" s="396"/>
      <c r="K358" s="323"/>
    </row>
    <row r="359" spans="2:11" x14ac:dyDescent="0.35">
      <c r="B359" s="396">
        <v>93</v>
      </c>
      <c r="C359" s="396" t="s">
        <v>11</v>
      </c>
      <c r="D359" s="396" t="s">
        <v>72</v>
      </c>
      <c r="E359" s="396" t="s">
        <v>342</v>
      </c>
      <c r="F359" s="396">
        <v>8665000</v>
      </c>
      <c r="G359" s="396">
        <v>27446000</v>
      </c>
      <c r="H359" s="396">
        <v>1</v>
      </c>
      <c r="I359" s="396"/>
      <c r="K359" s="323"/>
    </row>
    <row r="360" spans="2:11" x14ac:dyDescent="0.35">
      <c r="B360" s="396">
        <v>93</v>
      </c>
      <c r="C360" s="396" t="s">
        <v>11</v>
      </c>
      <c r="D360" s="396" t="s">
        <v>73</v>
      </c>
      <c r="E360" s="396" t="s">
        <v>73</v>
      </c>
      <c r="F360" s="396">
        <v>9207000</v>
      </c>
      <c r="G360" s="396">
        <v>14006155.975</v>
      </c>
      <c r="H360" s="396">
        <v>2</v>
      </c>
      <c r="I360" s="396"/>
      <c r="K360" s="323"/>
    </row>
    <row r="361" spans="2:11" x14ac:dyDescent="0.35">
      <c r="B361" s="396">
        <v>93</v>
      </c>
      <c r="C361" s="396" t="s">
        <v>11</v>
      </c>
      <c r="D361" s="396" t="s">
        <v>73</v>
      </c>
      <c r="E361" s="396" t="s">
        <v>477</v>
      </c>
      <c r="F361" s="396">
        <v>9254000</v>
      </c>
      <c r="G361" s="396">
        <v>14630000</v>
      </c>
      <c r="H361" s="396">
        <v>1</v>
      </c>
      <c r="I361" s="396"/>
      <c r="K361" s="323"/>
    </row>
    <row r="362" spans="2:11" x14ac:dyDescent="0.35">
      <c r="B362" s="396">
        <v>93</v>
      </c>
      <c r="C362" s="396" t="s">
        <v>11</v>
      </c>
      <c r="D362" s="396" t="s">
        <v>73</v>
      </c>
      <c r="E362" s="396" t="s">
        <v>585</v>
      </c>
      <c r="F362" s="396">
        <v>9267000</v>
      </c>
      <c r="G362" s="396">
        <v>21078703.309999999</v>
      </c>
      <c r="H362" s="396">
        <v>1</v>
      </c>
      <c r="I362" s="396"/>
      <c r="K362" s="323"/>
    </row>
    <row r="363" spans="2:11" x14ac:dyDescent="0.35">
      <c r="B363" s="396">
        <v>93</v>
      </c>
      <c r="C363" s="396" t="s">
        <v>11</v>
      </c>
      <c r="D363" s="396" t="s">
        <v>439</v>
      </c>
      <c r="E363" s="396" t="s">
        <v>468</v>
      </c>
      <c r="F363" s="396">
        <v>6272000</v>
      </c>
      <c r="G363" s="396">
        <v>40885276.090000004</v>
      </c>
      <c r="H363" s="396">
        <v>1</v>
      </c>
      <c r="I363" s="396"/>
      <c r="K363" s="323"/>
    </row>
    <row r="364" spans="2:11" x14ac:dyDescent="0.35">
      <c r="B364" s="396">
        <v>93</v>
      </c>
      <c r="C364" s="396" t="s">
        <v>11</v>
      </c>
      <c r="D364" s="396" t="s">
        <v>423</v>
      </c>
      <c r="E364" s="396" t="s">
        <v>407</v>
      </c>
      <c r="F364" s="396">
        <v>7322000</v>
      </c>
      <c r="G364" s="396">
        <v>38100000</v>
      </c>
      <c r="H364" s="396">
        <v>1</v>
      </c>
      <c r="I364" s="396"/>
      <c r="K364" s="323"/>
    </row>
    <row r="365" spans="2:11" x14ac:dyDescent="0.35">
      <c r="B365" s="396">
        <v>93</v>
      </c>
      <c r="C365" s="396" t="s">
        <v>11</v>
      </c>
      <c r="D365" s="396" t="s">
        <v>423</v>
      </c>
      <c r="E365" s="396" t="s">
        <v>406</v>
      </c>
      <c r="F365" s="396">
        <v>8665000</v>
      </c>
      <c r="G365" s="396">
        <v>17648654.969999999</v>
      </c>
      <c r="H365" s="396">
        <v>1</v>
      </c>
      <c r="I365" s="396"/>
      <c r="K365" s="323"/>
    </row>
    <row r="366" spans="2:11" x14ac:dyDescent="0.35">
      <c r="B366" s="396">
        <v>93</v>
      </c>
      <c r="C366" s="396" t="s">
        <v>11</v>
      </c>
      <c r="D366" s="396" t="s">
        <v>81</v>
      </c>
      <c r="E366" s="396" t="s">
        <v>87</v>
      </c>
      <c r="F366" s="396">
        <v>9300000</v>
      </c>
      <c r="G366" s="396">
        <v>16800000</v>
      </c>
      <c r="H366" s="396">
        <v>1</v>
      </c>
      <c r="I366" s="396"/>
      <c r="K366" s="323"/>
    </row>
    <row r="367" spans="2:11" x14ac:dyDescent="0.35">
      <c r="B367" s="396">
        <v>93</v>
      </c>
      <c r="C367" s="396" t="s">
        <v>11</v>
      </c>
      <c r="D367" s="396" t="s">
        <v>81</v>
      </c>
      <c r="E367" s="396" t="s">
        <v>82</v>
      </c>
      <c r="F367" s="396">
        <v>8224000</v>
      </c>
      <c r="G367" s="396">
        <v>26471668.495000001</v>
      </c>
      <c r="H367" s="396">
        <v>2</v>
      </c>
      <c r="I367" s="396"/>
      <c r="K367" s="323"/>
    </row>
    <row r="368" spans="2:11" x14ac:dyDescent="0.35">
      <c r="B368" s="396">
        <v>93</v>
      </c>
      <c r="C368" s="396" t="s">
        <v>11</v>
      </c>
      <c r="D368" s="396" t="s">
        <v>81</v>
      </c>
      <c r="E368" s="396" t="s">
        <v>88</v>
      </c>
      <c r="F368" s="396">
        <v>9214500</v>
      </c>
      <c r="G368" s="396">
        <v>25209443.5</v>
      </c>
      <c r="H368" s="396">
        <v>2</v>
      </c>
      <c r="I368" s="396"/>
      <c r="K368" s="323"/>
    </row>
    <row r="369" spans="2:11" x14ac:dyDescent="0.35">
      <c r="B369" s="396">
        <v>93</v>
      </c>
      <c r="C369" s="396" t="s">
        <v>11</v>
      </c>
      <c r="D369" s="396" t="s">
        <v>81</v>
      </c>
      <c r="E369" s="396" t="s">
        <v>365</v>
      </c>
      <c r="F369" s="396">
        <v>9277000</v>
      </c>
      <c r="G369" s="396">
        <v>13671055.689999999</v>
      </c>
      <c r="H369" s="396">
        <v>2</v>
      </c>
      <c r="I369" s="396"/>
      <c r="K369" s="323"/>
    </row>
    <row r="370" spans="2:11" x14ac:dyDescent="0.35">
      <c r="B370" s="396">
        <v>93</v>
      </c>
      <c r="C370" s="396" t="s">
        <v>11</v>
      </c>
      <c r="D370" s="396" t="s">
        <v>470</v>
      </c>
      <c r="E370" s="396" t="s">
        <v>537</v>
      </c>
      <c r="F370" s="396">
        <v>9247000</v>
      </c>
      <c r="G370" s="396">
        <v>9550000</v>
      </c>
      <c r="H370" s="396">
        <v>1</v>
      </c>
      <c r="I370" s="396"/>
      <c r="K370" s="323"/>
    </row>
    <row r="371" spans="2:11" x14ac:dyDescent="0.35">
      <c r="B371" s="396">
        <v>93</v>
      </c>
      <c r="C371" s="396" t="s">
        <v>11</v>
      </c>
      <c r="D371" s="396" t="s">
        <v>74</v>
      </c>
      <c r="E371" s="396" t="s">
        <v>74</v>
      </c>
      <c r="F371" s="396">
        <v>9280000</v>
      </c>
      <c r="G371" s="396">
        <v>16436021.75</v>
      </c>
      <c r="H371" s="396">
        <v>1</v>
      </c>
      <c r="I371" s="396"/>
      <c r="K371" s="323"/>
    </row>
    <row r="372" spans="2:11" x14ac:dyDescent="0.35">
      <c r="B372" s="396">
        <v>93</v>
      </c>
      <c r="C372" s="396" t="s">
        <v>11</v>
      </c>
      <c r="D372" s="396" t="s">
        <v>74</v>
      </c>
      <c r="E372" s="396" t="s">
        <v>98</v>
      </c>
      <c r="F372" s="396">
        <v>13950000</v>
      </c>
      <c r="G372" s="396">
        <v>14300000</v>
      </c>
      <c r="H372" s="396">
        <v>1</v>
      </c>
      <c r="I372" s="396"/>
      <c r="K372" s="323"/>
    </row>
    <row r="373" spans="2:11" x14ac:dyDescent="0.35">
      <c r="B373" s="396">
        <v>93</v>
      </c>
      <c r="C373" s="396" t="s">
        <v>11</v>
      </c>
      <c r="D373" s="396" t="s">
        <v>74</v>
      </c>
      <c r="E373" s="396" t="s">
        <v>524</v>
      </c>
      <c r="F373" s="396">
        <v>9300000</v>
      </c>
      <c r="G373" s="396">
        <v>9750000</v>
      </c>
      <c r="H373" s="396">
        <v>1</v>
      </c>
      <c r="I373" s="396"/>
      <c r="K373" s="323"/>
    </row>
    <row r="374" spans="2:11" x14ac:dyDescent="0.35">
      <c r="B374" s="396">
        <v>93</v>
      </c>
      <c r="C374" s="396" t="s">
        <v>11</v>
      </c>
      <c r="D374" s="396" t="s">
        <v>296</v>
      </c>
      <c r="E374" s="396" t="s">
        <v>296</v>
      </c>
      <c r="F374" s="396">
        <v>9300000</v>
      </c>
      <c r="G374" s="396">
        <v>13105989.99</v>
      </c>
      <c r="H374" s="396">
        <v>1</v>
      </c>
      <c r="I374" s="396"/>
      <c r="K374" s="323"/>
    </row>
    <row r="375" spans="2:11" x14ac:dyDescent="0.35">
      <c r="B375" s="396">
        <v>93</v>
      </c>
      <c r="C375" s="396" t="s">
        <v>11</v>
      </c>
      <c r="D375" s="396" t="s">
        <v>86</v>
      </c>
      <c r="E375" s="396" t="s">
        <v>337</v>
      </c>
      <c r="F375" s="396">
        <v>9300000</v>
      </c>
      <c r="G375" s="396">
        <v>10380000</v>
      </c>
      <c r="H375" s="396">
        <v>1</v>
      </c>
      <c r="I375" s="396"/>
      <c r="K375" s="323"/>
    </row>
    <row r="376" spans="2:11" x14ac:dyDescent="0.35">
      <c r="B376" s="396">
        <v>93</v>
      </c>
      <c r="C376" s="396" t="s">
        <v>11</v>
      </c>
      <c r="D376" s="396" t="s">
        <v>371</v>
      </c>
      <c r="E376" s="396" t="s">
        <v>371</v>
      </c>
      <c r="F376" s="396">
        <v>9234000</v>
      </c>
      <c r="G376" s="396">
        <v>9700000</v>
      </c>
      <c r="H376" s="396">
        <v>1</v>
      </c>
      <c r="I376" s="396"/>
      <c r="K376" s="323"/>
    </row>
    <row r="377" spans="2:11" x14ac:dyDescent="0.35">
      <c r="B377" s="396">
        <v>93</v>
      </c>
      <c r="C377" s="396" t="s">
        <v>12</v>
      </c>
      <c r="D377" s="396" t="s">
        <v>75</v>
      </c>
      <c r="E377" s="396" t="s">
        <v>75</v>
      </c>
      <c r="F377" s="396">
        <v>7867000</v>
      </c>
      <c r="G377" s="396">
        <v>9700000</v>
      </c>
      <c r="H377" s="396">
        <v>1</v>
      </c>
      <c r="I377" s="396"/>
      <c r="K377" s="323"/>
    </row>
    <row r="378" spans="2:11" x14ac:dyDescent="0.35">
      <c r="B378" s="396">
        <v>93</v>
      </c>
      <c r="C378" s="396" t="s">
        <v>12</v>
      </c>
      <c r="D378" s="396" t="s">
        <v>75</v>
      </c>
      <c r="E378" s="396" t="s">
        <v>521</v>
      </c>
      <c r="F378" s="396">
        <v>9234000</v>
      </c>
      <c r="G378" s="396">
        <v>9650000</v>
      </c>
      <c r="H378" s="396">
        <v>1</v>
      </c>
      <c r="I378" s="396"/>
      <c r="K378" s="323"/>
    </row>
    <row r="379" spans="2:11" x14ac:dyDescent="0.35">
      <c r="B379" s="396">
        <v>93</v>
      </c>
      <c r="C379" s="396" t="s">
        <v>12</v>
      </c>
      <c r="D379" s="396" t="s">
        <v>75</v>
      </c>
      <c r="E379" s="396" t="s">
        <v>453</v>
      </c>
      <c r="F379" s="396">
        <v>9300000</v>
      </c>
      <c r="G379" s="396">
        <v>9700004.4700000007</v>
      </c>
      <c r="H379" s="396">
        <v>1</v>
      </c>
      <c r="I379" s="396"/>
      <c r="K379" s="323"/>
    </row>
    <row r="380" spans="2:11" x14ac:dyDescent="0.35">
      <c r="B380" s="396">
        <v>93</v>
      </c>
      <c r="C380" s="396" t="s">
        <v>63</v>
      </c>
      <c r="D380" s="396" t="s">
        <v>294</v>
      </c>
      <c r="E380" s="396" t="s">
        <v>294</v>
      </c>
      <c r="F380" s="396">
        <v>8728000</v>
      </c>
      <c r="G380" s="396">
        <v>16167474.02</v>
      </c>
      <c r="H380" s="396">
        <v>2</v>
      </c>
      <c r="I380" s="396"/>
      <c r="K380" s="323"/>
    </row>
    <row r="381" spans="2:11" x14ac:dyDescent="0.35">
      <c r="B381" s="396">
        <v>93</v>
      </c>
      <c r="C381" s="396" t="s">
        <v>63</v>
      </c>
      <c r="D381" s="396" t="s">
        <v>379</v>
      </c>
      <c r="E381" s="396" t="s">
        <v>538</v>
      </c>
      <c r="F381" s="396">
        <v>9300000</v>
      </c>
      <c r="G381" s="396">
        <v>9650000</v>
      </c>
      <c r="H381" s="396">
        <v>1</v>
      </c>
      <c r="I381" s="396"/>
      <c r="K381" s="323"/>
    </row>
    <row r="382" spans="2:11" x14ac:dyDescent="0.35">
      <c r="B382" s="396">
        <v>93</v>
      </c>
      <c r="C382" s="396" t="s">
        <v>63</v>
      </c>
      <c r="D382" s="396" t="s">
        <v>76</v>
      </c>
      <c r="E382" s="396" t="s">
        <v>76</v>
      </c>
      <c r="F382" s="396">
        <v>8698500</v>
      </c>
      <c r="G382" s="396">
        <v>9253297.9450000003</v>
      </c>
      <c r="H382" s="396">
        <v>2</v>
      </c>
      <c r="I382" s="396"/>
      <c r="K382" s="323"/>
    </row>
    <row r="383" spans="2:11" x14ac:dyDescent="0.35">
      <c r="B383" s="396">
        <v>93</v>
      </c>
      <c r="C383" s="396" t="s">
        <v>63</v>
      </c>
      <c r="D383" s="396" t="s">
        <v>381</v>
      </c>
      <c r="E383" s="396" t="s">
        <v>487</v>
      </c>
      <c r="F383" s="396">
        <v>9300000</v>
      </c>
      <c r="G383" s="396">
        <v>9650000</v>
      </c>
      <c r="H383" s="396">
        <v>1</v>
      </c>
      <c r="I383" s="396"/>
      <c r="K383" s="323"/>
    </row>
    <row r="384" spans="2:11" x14ac:dyDescent="0.35">
      <c r="B384" s="396">
        <v>93</v>
      </c>
      <c r="C384" s="396" t="s">
        <v>63</v>
      </c>
      <c r="D384" s="396" t="s">
        <v>83</v>
      </c>
      <c r="E384" s="396" t="s">
        <v>318</v>
      </c>
      <c r="F384" s="396">
        <v>9234000</v>
      </c>
      <c r="G384" s="396">
        <v>9550000</v>
      </c>
      <c r="H384" s="396">
        <v>1</v>
      </c>
      <c r="I384" s="396"/>
      <c r="K384" s="323"/>
    </row>
    <row r="385" spans="2:11" x14ac:dyDescent="0.35">
      <c r="B385" s="396">
        <v>93</v>
      </c>
      <c r="C385" s="396" t="s">
        <v>63</v>
      </c>
      <c r="D385" s="396" t="s">
        <v>83</v>
      </c>
      <c r="E385" s="396" t="s">
        <v>520</v>
      </c>
      <c r="F385" s="396">
        <v>9300000</v>
      </c>
      <c r="G385" s="396">
        <v>9550000</v>
      </c>
      <c r="H385" s="396">
        <v>1</v>
      </c>
      <c r="I385" s="396"/>
      <c r="K385" s="323"/>
    </row>
    <row r="386" spans="2:11" x14ac:dyDescent="0.35">
      <c r="B386" s="396">
        <v>93</v>
      </c>
      <c r="C386" s="396" t="s">
        <v>63</v>
      </c>
      <c r="D386" s="396" t="s">
        <v>211</v>
      </c>
      <c r="E386" s="396" t="s">
        <v>211</v>
      </c>
      <c r="F386" s="396">
        <v>7825000</v>
      </c>
      <c r="G386" s="396">
        <v>22550000</v>
      </c>
      <c r="H386" s="396">
        <v>1</v>
      </c>
      <c r="I386" s="396"/>
      <c r="K386" s="323"/>
    </row>
    <row r="387" spans="2:11" x14ac:dyDescent="0.35">
      <c r="B387" s="396">
        <v>93</v>
      </c>
      <c r="C387" s="396" t="s">
        <v>63</v>
      </c>
      <c r="D387" s="396" t="s">
        <v>211</v>
      </c>
      <c r="E387" s="396" t="s">
        <v>318</v>
      </c>
      <c r="F387" s="396">
        <v>9254000</v>
      </c>
      <c r="G387" s="396">
        <v>9550000</v>
      </c>
      <c r="H387" s="396">
        <v>1</v>
      </c>
      <c r="I387" s="396"/>
      <c r="K387" s="323"/>
    </row>
    <row r="388" spans="2:11" x14ac:dyDescent="0.35">
      <c r="B388" s="396">
        <v>93</v>
      </c>
      <c r="C388" s="396" t="s">
        <v>63</v>
      </c>
      <c r="D388" s="396" t="s">
        <v>316</v>
      </c>
      <c r="E388" s="396" t="s">
        <v>419</v>
      </c>
      <c r="F388" s="396">
        <v>8917000</v>
      </c>
      <c r="G388" s="396">
        <v>9600000</v>
      </c>
      <c r="H388" s="396">
        <v>1</v>
      </c>
      <c r="I388" s="396"/>
      <c r="K388" s="323"/>
    </row>
    <row r="389" spans="2:11" x14ac:dyDescent="0.35">
      <c r="B389" s="396">
        <v>93</v>
      </c>
      <c r="C389" s="396" t="s">
        <v>63</v>
      </c>
      <c r="D389" s="396" t="s">
        <v>316</v>
      </c>
      <c r="E389" s="396" t="s">
        <v>488</v>
      </c>
      <c r="F389" s="396">
        <v>9298000</v>
      </c>
      <c r="G389" s="396">
        <v>9648928.1899999995</v>
      </c>
      <c r="H389" s="396">
        <v>1</v>
      </c>
      <c r="I389" s="396"/>
      <c r="K389" s="323"/>
    </row>
    <row r="390" spans="2:11" x14ac:dyDescent="0.35">
      <c r="B390" s="396">
        <v>93</v>
      </c>
      <c r="C390" s="396" t="s">
        <v>63</v>
      </c>
      <c r="D390" s="396" t="s">
        <v>428</v>
      </c>
      <c r="E390" s="396" t="s">
        <v>428</v>
      </c>
      <c r="F390" s="396">
        <v>9300000</v>
      </c>
      <c r="G390" s="396">
        <v>19526258.739999998</v>
      </c>
      <c r="H390" s="396">
        <v>1</v>
      </c>
      <c r="I390" s="396"/>
      <c r="K390" s="323"/>
    </row>
    <row r="391" spans="2:11" x14ac:dyDescent="0.35">
      <c r="B391" s="396">
        <v>93</v>
      </c>
      <c r="C391" s="396" t="s">
        <v>63</v>
      </c>
      <c r="D391" s="396" t="s">
        <v>428</v>
      </c>
      <c r="E391" s="396" t="s">
        <v>540</v>
      </c>
      <c r="F391" s="396">
        <v>8791000</v>
      </c>
      <c r="G391" s="396">
        <v>9550000</v>
      </c>
      <c r="H391" s="396">
        <v>1</v>
      </c>
      <c r="I391" s="396"/>
      <c r="K391" s="323"/>
    </row>
    <row r="392" spans="2:11" x14ac:dyDescent="0.35">
      <c r="B392" s="396">
        <v>93</v>
      </c>
      <c r="C392" s="396" t="s">
        <v>63</v>
      </c>
      <c r="D392" s="396" t="s">
        <v>331</v>
      </c>
      <c r="E392" s="396" t="s">
        <v>582</v>
      </c>
      <c r="F392" s="396">
        <v>9300000</v>
      </c>
      <c r="G392" s="396">
        <v>9750000</v>
      </c>
      <c r="H392" s="396">
        <v>1</v>
      </c>
      <c r="I392" s="396"/>
      <c r="K392" s="323"/>
    </row>
    <row r="393" spans="2:11" x14ac:dyDescent="0.35">
      <c r="B393" s="396">
        <v>93</v>
      </c>
      <c r="C393" s="396" t="s">
        <v>63</v>
      </c>
      <c r="D393" s="396" t="s">
        <v>513</v>
      </c>
      <c r="E393" s="396" t="s">
        <v>513</v>
      </c>
      <c r="F393" s="396">
        <v>9221000</v>
      </c>
      <c r="G393" s="396">
        <v>9650000</v>
      </c>
      <c r="H393" s="396">
        <v>1</v>
      </c>
      <c r="I393" s="396"/>
      <c r="K393" s="323"/>
    </row>
    <row r="394" spans="2:11" x14ac:dyDescent="0.35">
      <c r="B394" s="396">
        <v>93</v>
      </c>
      <c r="C394" s="396" t="s">
        <v>63</v>
      </c>
      <c r="D394" s="396" t="s">
        <v>513</v>
      </c>
      <c r="E394" s="396" t="s">
        <v>586</v>
      </c>
      <c r="F394" s="396">
        <v>9300000</v>
      </c>
      <c r="G394" s="396">
        <v>9600000</v>
      </c>
      <c r="H394" s="396">
        <v>1</v>
      </c>
      <c r="I394" s="396"/>
      <c r="K394" s="402"/>
    </row>
    <row r="395" spans="2:11" x14ac:dyDescent="0.35">
      <c r="B395" s="396">
        <v>93</v>
      </c>
      <c r="C395" s="396" t="s">
        <v>64</v>
      </c>
      <c r="D395" s="396" t="s">
        <v>64</v>
      </c>
      <c r="E395" s="396" t="s">
        <v>382</v>
      </c>
      <c r="F395" s="396">
        <v>9214000</v>
      </c>
      <c r="G395" s="396">
        <v>16350000</v>
      </c>
      <c r="H395" s="396">
        <v>1</v>
      </c>
      <c r="I395" s="396"/>
      <c r="K395" s="402"/>
    </row>
    <row r="396" spans="2:11" x14ac:dyDescent="0.35">
      <c r="B396" s="396">
        <v>93</v>
      </c>
      <c r="C396" s="396" t="s">
        <v>64</v>
      </c>
      <c r="D396" s="396" t="s">
        <v>430</v>
      </c>
      <c r="E396" s="396" t="s">
        <v>587</v>
      </c>
      <c r="F396" s="396">
        <v>9300000</v>
      </c>
      <c r="G396" s="396">
        <v>9932951.5399999991</v>
      </c>
      <c r="H396" s="396">
        <v>1</v>
      </c>
      <c r="I396" s="396"/>
      <c r="K396" s="402"/>
    </row>
    <row r="397" spans="2:11" x14ac:dyDescent="0.35">
      <c r="B397" s="396">
        <v>93</v>
      </c>
      <c r="C397" s="396" t="s">
        <v>64</v>
      </c>
      <c r="D397" s="396" t="s">
        <v>430</v>
      </c>
      <c r="E397" s="396" t="s">
        <v>477</v>
      </c>
      <c r="F397" s="396">
        <v>9300000</v>
      </c>
      <c r="G397" s="396">
        <v>9550000</v>
      </c>
      <c r="H397" s="396">
        <v>1</v>
      </c>
      <c r="I397" s="396"/>
      <c r="K397" s="402"/>
    </row>
    <row r="398" spans="2:11" x14ac:dyDescent="0.35">
      <c r="B398" s="396">
        <v>93</v>
      </c>
      <c r="C398" s="396" t="s">
        <v>64</v>
      </c>
      <c r="D398" s="396" t="s">
        <v>62</v>
      </c>
      <c r="E398" s="396" t="s">
        <v>62</v>
      </c>
      <c r="F398" s="396">
        <v>9207076.9230769202</v>
      </c>
      <c r="G398" s="396">
        <v>9570994.8007692304</v>
      </c>
      <c r="H398" s="396">
        <v>13</v>
      </c>
      <c r="I398" s="396"/>
      <c r="K398" s="402"/>
    </row>
    <row r="399" spans="2:11" x14ac:dyDescent="0.35">
      <c r="B399" s="396">
        <v>93</v>
      </c>
      <c r="C399" s="396" t="s">
        <v>64</v>
      </c>
      <c r="D399" s="396" t="s">
        <v>62</v>
      </c>
      <c r="E399" s="396" t="s">
        <v>383</v>
      </c>
      <c r="F399" s="396">
        <v>9285400</v>
      </c>
      <c r="G399" s="396">
        <v>9450000</v>
      </c>
      <c r="H399" s="396">
        <v>5</v>
      </c>
      <c r="I399" s="396"/>
      <c r="K399" s="402"/>
    </row>
    <row r="400" spans="2:11" x14ac:dyDescent="0.35">
      <c r="B400" s="396">
        <v>93</v>
      </c>
      <c r="C400" s="396" t="s">
        <v>64</v>
      </c>
      <c r="D400" s="396" t="s">
        <v>62</v>
      </c>
      <c r="E400" s="396" t="s">
        <v>338</v>
      </c>
      <c r="F400" s="396">
        <v>10866500</v>
      </c>
      <c r="G400" s="396">
        <v>12523204.664999999</v>
      </c>
      <c r="H400" s="396">
        <v>2</v>
      </c>
      <c r="I400" s="396"/>
      <c r="K400" s="402"/>
    </row>
    <row r="401" spans="2:11" x14ac:dyDescent="0.35">
      <c r="B401" s="396">
        <v>93</v>
      </c>
      <c r="C401" s="396" t="s">
        <v>64</v>
      </c>
      <c r="D401" s="396" t="s">
        <v>431</v>
      </c>
      <c r="E401" s="396" t="s">
        <v>432</v>
      </c>
      <c r="F401" s="396">
        <v>9300000</v>
      </c>
      <c r="G401" s="396">
        <v>9550000.5500000007</v>
      </c>
      <c r="H401" s="396">
        <v>1</v>
      </c>
      <c r="I401" s="396"/>
      <c r="K401" s="402"/>
    </row>
    <row r="402" spans="2:11" x14ac:dyDescent="0.35">
      <c r="B402" s="396">
        <v>93</v>
      </c>
      <c r="C402" s="396" t="s">
        <v>64</v>
      </c>
      <c r="D402" s="396" t="s">
        <v>65</v>
      </c>
      <c r="E402" s="396" t="s">
        <v>516</v>
      </c>
      <c r="F402" s="396">
        <v>9280000</v>
      </c>
      <c r="G402" s="396">
        <v>9550000</v>
      </c>
      <c r="H402" s="396">
        <v>1</v>
      </c>
      <c r="I402" s="396"/>
      <c r="K402" s="402"/>
    </row>
    <row r="403" spans="2:11" x14ac:dyDescent="0.35">
      <c r="B403" s="396">
        <v>93</v>
      </c>
      <c r="C403" s="396" t="s">
        <v>64</v>
      </c>
      <c r="D403" s="396" t="s">
        <v>65</v>
      </c>
      <c r="E403" s="396" t="s">
        <v>385</v>
      </c>
      <c r="F403" s="396">
        <v>7692333.3333333302</v>
      </c>
      <c r="G403" s="396">
        <v>11168333.3333333</v>
      </c>
      <c r="H403" s="396">
        <v>3</v>
      </c>
      <c r="I403" s="396"/>
      <c r="K403" s="402"/>
    </row>
    <row r="404" spans="2:11" x14ac:dyDescent="0.35">
      <c r="B404" s="396">
        <v>93</v>
      </c>
      <c r="C404" s="396" t="s">
        <v>64</v>
      </c>
      <c r="D404" s="396" t="s">
        <v>65</v>
      </c>
      <c r="E404" s="396" t="s">
        <v>386</v>
      </c>
      <c r="F404" s="396">
        <v>9300000</v>
      </c>
      <c r="G404" s="396">
        <v>9596649.4866666701</v>
      </c>
      <c r="H404" s="396">
        <v>3</v>
      </c>
      <c r="I404" s="396"/>
      <c r="K404" s="402"/>
    </row>
    <row r="405" spans="2:11" x14ac:dyDescent="0.35">
      <c r="B405" s="396">
        <v>93</v>
      </c>
      <c r="C405" s="396" t="s">
        <v>64</v>
      </c>
      <c r="D405" s="396" t="s">
        <v>84</v>
      </c>
      <c r="E405" s="396" t="s">
        <v>305</v>
      </c>
      <c r="F405" s="396">
        <v>8119000</v>
      </c>
      <c r="G405" s="396">
        <v>27222628.93</v>
      </c>
      <c r="H405" s="396">
        <v>1</v>
      </c>
      <c r="I405" s="396"/>
      <c r="K405" s="402"/>
    </row>
    <row r="406" spans="2:11" x14ac:dyDescent="0.35">
      <c r="B406" s="396">
        <v>93</v>
      </c>
      <c r="C406" s="396" t="s">
        <v>64</v>
      </c>
      <c r="D406" s="396" t="s">
        <v>84</v>
      </c>
      <c r="E406" s="396" t="s">
        <v>387</v>
      </c>
      <c r="F406" s="396">
        <v>9293000</v>
      </c>
      <c r="G406" s="396">
        <v>9550000</v>
      </c>
      <c r="H406" s="396">
        <v>1</v>
      </c>
      <c r="I406" s="401"/>
      <c r="K406" s="402"/>
    </row>
    <row r="407" spans="2:11" x14ac:dyDescent="0.35">
      <c r="B407" s="396">
        <v>93</v>
      </c>
      <c r="C407" s="396" t="s">
        <v>64</v>
      </c>
      <c r="D407" s="396" t="s">
        <v>392</v>
      </c>
      <c r="E407" s="396" t="s">
        <v>393</v>
      </c>
      <c r="F407" s="396">
        <v>9237500</v>
      </c>
      <c r="G407" s="396">
        <v>15324002</v>
      </c>
      <c r="H407" s="396">
        <v>2</v>
      </c>
      <c r="I407" s="401"/>
      <c r="K407" s="402"/>
    </row>
    <row r="408" spans="2:11" x14ac:dyDescent="0.35">
      <c r="B408" s="396">
        <v>93</v>
      </c>
      <c r="C408" s="396" t="s">
        <v>93</v>
      </c>
      <c r="D408" s="396" t="s">
        <v>95</v>
      </c>
      <c r="E408" s="396" t="s">
        <v>301</v>
      </c>
      <c r="F408" s="396">
        <v>9300000</v>
      </c>
      <c r="G408" s="396">
        <v>9500000</v>
      </c>
      <c r="H408" s="396">
        <v>1</v>
      </c>
      <c r="I408" s="401"/>
      <c r="K408" s="402"/>
    </row>
    <row r="409" spans="2:11" x14ac:dyDescent="0.35">
      <c r="B409" s="396">
        <v>93</v>
      </c>
      <c r="C409" s="396" t="s">
        <v>93</v>
      </c>
      <c r="D409" s="396" t="s">
        <v>95</v>
      </c>
      <c r="E409" s="396" t="s">
        <v>78</v>
      </c>
      <c r="F409" s="396">
        <v>9300000</v>
      </c>
      <c r="G409" s="396">
        <v>9500000</v>
      </c>
      <c r="H409" s="396">
        <v>1</v>
      </c>
      <c r="I409" s="401"/>
      <c r="K409" s="402"/>
    </row>
    <row r="410" spans="2:11" x14ac:dyDescent="0.35">
      <c r="B410" s="396">
        <v>93</v>
      </c>
      <c r="C410" s="396" t="s">
        <v>93</v>
      </c>
      <c r="D410" s="396" t="s">
        <v>95</v>
      </c>
      <c r="E410" s="396" t="s">
        <v>67</v>
      </c>
      <c r="F410" s="396">
        <v>9210750</v>
      </c>
      <c r="G410" s="396">
        <v>11090000</v>
      </c>
      <c r="H410" s="396">
        <v>4</v>
      </c>
      <c r="I410" s="401"/>
      <c r="K410" s="402"/>
    </row>
    <row r="411" spans="2:11" x14ac:dyDescent="0.35">
      <c r="B411" s="396">
        <v>93</v>
      </c>
      <c r="C411" s="396" t="s">
        <v>93</v>
      </c>
      <c r="D411" s="396" t="s">
        <v>68</v>
      </c>
      <c r="E411" s="396" t="s">
        <v>68</v>
      </c>
      <c r="F411" s="396">
        <v>9241000</v>
      </c>
      <c r="G411" s="396">
        <v>18050000</v>
      </c>
      <c r="H411" s="396">
        <v>1</v>
      </c>
      <c r="I411" s="401"/>
      <c r="K411" s="402"/>
    </row>
    <row r="412" spans="2:11" x14ac:dyDescent="0.35">
      <c r="B412" s="396">
        <v>93</v>
      </c>
      <c r="C412" s="396" t="s">
        <v>93</v>
      </c>
      <c r="D412" s="396" t="s">
        <v>68</v>
      </c>
      <c r="E412" s="396" t="s">
        <v>399</v>
      </c>
      <c r="F412" s="396">
        <v>9300000</v>
      </c>
      <c r="G412" s="396">
        <v>9700000</v>
      </c>
      <c r="H412" s="396">
        <v>1</v>
      </c>
      <c r="I412" s="401"/>
      <c r="K412" s="402"/>
    </row>
    <row r="413" spans="2:11" x14ac:dyDescent="0.35">
      <c r="B413" s="396">
        <v>93</v>
      </c>
      <c r="C413" s="396" t="s">
        <v>93</v>
      </c>
      <c r="D413" s="396" t="s">
        <v>293</v>
      </c>
      <c r="E413" s="396" t="s">
        <v>293</v>
      </c>
      <c r="F413" s="396">
        <v>9214000</v>
      </c>
      <c r="G413" s="396">
        <v>9650000</v>
      </c>
      <c r="H413" s="396">
        <v>1</v>
      </c>
      <c r="I413" s="401"/>
      <c r="K413" s="402"/>
    </row>
    <row r="414" spans="2:11" x14ac:dyDescent="0.35">
      <c r="B414" s="396">
        <v>93</v>
      </c>
      <c r="C414" s="396" t="s">
        <v>93</v>
      </c>
      <c r="D414" s="396" t="s">
        <v>293</v>
      </c>
      <c r="E414" s="396" t="s">
        <v>335</v>
      </c>
      <c r="F414" s="396">
        <v>9300000</v>
      </c>
      <c r="G414" s="396">
        <v>9650000</v>
      </c>
      <c r="H414" s="396">
        <v>1</v>
      </c>
      <c r="I414" s="401"/>
      <c r="K414" s="402"/>
    </row>
    <row r="415" spans="2:11" x14ac:dyDescent="0.35">
      <c r="B415" s="396">
        <v>93</v>
      </c>
      <c r="C415" s="396" t="s">
        <v>93</v>
      </c>
      <c r="D415" s="396" t="s">
        <v>96</v>
      </c>
      <c r="E415" s="396" t="s">
        <v>96</v>
      </c>
      <c r="F415" s="396">
        <v>9273500</v>
      </c>
      <c r="G415" s="396">
        <v>16960000</v>
      </c>
      <c r="H415" s="396">
        <v>2</v>
      </c>
      <c r="I415" s="401"/>
      <c r="K415" s="402"/>
    </row>
    <row r="416" spans="2:11" x14ac:dyDescent="0.35">
      <c r="B416" s="396">
        <v>93</v>
      </c>
      <c r="C416" s="396" t="s">
        <v>93</v>
      </c>
      <c r="D416" s="396" t="s">
        <v>96</v>
      </c>
      <c r="E416" s="396" t="s">
        <v>310</v>
      </c>
      <c r="F416" s="396">
        <v>9300000</v>
      </c>
      <c r="G416" s="396">
        <v>9550000</v>
      </c>
      <c r="H416" s="396">
        <v>1</v>
      </c>
      <c r="I416" s="401"/>
      <c r="K416" s="402"/>
    </row>
    <row r="417" spans="2:11" x14ac:dyDescent="0.35">
      <c r="B417" s="396">
        <v>94</v>
      </c>
      <c r="C417" s="396" t="s">
        <v>91</v>
      </c>
      <c r="D417" s="396" t="s">
        <v>97</v>
      </c>
      <c r="E417" s="396" t="s">
        <v>415</v>
      </c>
      <c r="F417" s="396">
        <v>6975000</v>
      </c>
      <c r="G417" s="396">
        <v>14150382.475</v>
      </c>
      <c r="H417" s="396">
        <v>2</v>
      </c>
      <c r="I417" s="401"/>
      <c r="K417" s="402"/>
    </row>
    <row r="418" spans="2:11" x14ac:dyDescent="0.35">
      <c r="B418" s="396">
        <v>94</v>
      </c>
      <c r="C418" s="396" t="s">
        <v>91</v>
      </c>
      <c r="D418" s="396" t="s">
        <v>97</v>
      </c>
      <c r="E418" s="396" t="s">
        <v>71</v>
      </c>
      <c r="F418" s="396">
        <v>9293000</v>
      </c>
      <c r="G418" s="396">
        <v>9572731.8000000007</v>
      </c>
      <c r="H418" s="396">
        <v>1</v>
      </c>
      <c r="I418" s="401"/>
      <c r="K418" s="402"/>
    </row>
    <row r="419" spans="2:11" x14ac:dyDescent="0.35">
      <c r="B419" s="396">
        <v>96</v>
      </c>
      <c r="C419" s="396" t="s">
        <v>91</v>
      </c>
      <c r="D419" s="396" t="s">
        <v>70</v>
      </c>
      <c r="E419" s="396" t="s">
        <v>70</v>
      </c>
      <c r="F419" s="396">
        <v>9300000</v>
      </c>
      <c r="G419" s="396">
        <v>9581772.25</v>
      </c>
      <c r="H419" s="396">
        <v>1</v>
      </c>
      <c r="I419" s="401"/>
      <c r="K419" s="402"/>
    </row>
    <row r="420" spans="2:11" x14ac:dyDescent="0.35">
      <c r="B420" s="396">
        <v>96</v>
      </c>
      <c r="C420" s="396" t="s">
        <v>91</v>
      </c>
      <c r="D420" s="396" t="s">
        <v>70</v>
      </c>
      <c r="E420" s="396" t="s">
        <v>510</v>
      </c>
      <c r="F420" s="396">
        <v>8539000</v>
      </c>
      <c r="G420" s="396">
        <v>9031719</v>
      </c>
      <c r="H420" s="396">
        <v>1</v>
      </c>
      <c r="I420" s="401"/>
      <c r="K420" s="402"/>
    </row>
    <row r="421" spans="2:11" x14ac:dyDescent="0.35">
      <c r="B421" s="396">
        <v>96</v>
      </c>
      <c r="C421" s="396" t="s">
        <v>91</v>
      </c>
      <c r="D421" s="396" t="s">
        <v>495</v>
      </c>
      <c r="E421" s="396" t="s">
        <v>496</v>
      </c>
      <c r="F421" s="396">
        <v>9260000</v>
      </c>
      <c r="G421" s="396">
        <v>9564588</v>
      </c>
      <c r="H421" s="396">
        <v>1</v>
      </c>
      <c r="I421" s="401"/>
      <c r="K421" s="402"/>
    </row>
    <row r="422" spans="2:11" x14ac:dyDescent="0.35">
      <c r="B422" s="396">
        <v>96</v>
      </c>
      <c r="C422" s="396" t="s">
        <v>91</v>
      </c>
      <c r="D422" s="396" t="s">
        <v>438</v>
      </c>
      <c r="E422" s="396" t="s">
        <v>339</v>
      </c>
      <c r="F422" s="396">
        <v>9300000</v>
      </c>
      <c r="G422" s="396">
        <v>9604588</v>
      </c>
      <c r="H422" s="396">
        <v>2</v>
      </c>
      <c r="I422" s="401"/>
      <c r="K422" s="402"/>
    </row>
    <row r="423" spans="2:11" x14ac:dyDescent="0.35">
      <c r="B423" s="396">
        <v>96</v>
      </c>
      <c r="C423" s="396" t="s">
        <v>91</v>
      </c>
      <c r="D423" s="396" t="s">
        <v>438</v>
      </c>
      <c r="E423" s="396" t="s">
        <v>484</v>
      </c>
      <c r="F423" s="396">
        <v>9293000</v>
      </c>
      <c r="G423" s="396">
        <v>9604588</v>
      </c>
      <c r="H423" s="396">
        <v>1</v>
      </c>
      <c r="I423" s="401"/>
      <c r="K423" s="402"/>
    </row>
    <row r="424" spans="2:11" x14ac:dyDescent="0.35">
      <c r="B424" s="396">
        <v>96</v>
      </c>
      <c r="C424" s="396" t="s">
        <v>91</v>
      </c>
      <c r="D424" s="396" t="s">
        <v>97</v>
      </c>
      <c r="E424" s="396" t="s">
        <v>415</v>
      </c>
      <c r="F424" s="396">
        <v>9300000</v>
      </c>
      <c r="G424" s="396">
        <v>9604557.5099999998</v>
      </c>
      <c r="H424" s="396">
        <v>1</v>
      </c>
      <c r="I424" s="401"/>
      <c r="K424" s="402"/>
    </row>
    <row r="425" spans="2:11" x14ac:dyDescent="0.35">
      <c r="B425" s="396">
        <v>96</v>
      </c>
      <c r="C425" s="396" t="s">
        <v>11</v>
      </c>
      <c r="D425" s="396" t="s">
        <v>81</v>
      </c>
      <c r="E425" s="396" t="s">
        <v>88</v>
      </c>
      <c r="F425" s="396">
        <v>9300000</v>
      </c>
      <c r="G425" s="396">
        <v>9604557.5099999998</v>
      </c>
      <c r="H425" s="396">
        <v>1</v>
      </c>
      <c r="I425" s="401"/>
      <c r="K425" s="402"/>
    </row>
    <row r="426" spans="2:11" x14ac:dyDescent="0.35">
      <c r="B426" s="396">
        <v>96</v>
      </c>
      <c r="C426" s="396" t="s">
        <v>11</v>
      </c>
      <c r="D426" s="396" t="s">
        <v>74</v>
      </c>
      <c r="E426" s="396" t="s">
        <v>98</v>
      </c>
      <c r="F426" s="396">
        <v>9293000</v>
      </c>
      <c r="G426" s="396">
        <v>9604588</v>
      </c>
      <c r="H426" s="396">
        <v>1</v>
      </c>
      <c r="I426" s="401"/>
      <c r="K426" s="402"/>
    </row>
    <row r="427" spans="2:11" x14ac:dyDescent="0.35">
      <c r="B427" s="396">
        <v>96</v>
      </c>
      <c r="C427" s="396" t="s">
        <v>11</v>
      </c>
      <c r="D427" s="396" t="s">
        <v>74</v>
      </c>
      <c r="E427" s="396" t="s">
        <v>330</v>
      </c>
      <c r="F427" s="396">
        <v>11625000</v>
      </c>
      <c r="G427" s="396">
        <v>11995416.5</v>
      </c>
      <c r="H427" s="396">
        <v>2</v>
      </c>
      <c r="I427" s="401"/>
      <c r="K427" s="402"/>
    </row>
    <row r="428" spans="2:11" x14ac:dyDescent="0.35">
      <c r="B428" s="396">
        <v>96</v>
      </c>
      <c r="C428" s="396" t="s">
        <v>11</v>
      </c>
      <c r="D428" s="396" t="s">
        <v>296</v>
      </c>
      <c r="E428" s="396" t="s">
        <v>416</v>
      </c>
      <c r="F428" s="396">
        <v>9195000</v>
      </c>
      <c r="G428" s="396">
        <v>9604588</v>
      </c>
      <c r="H428" s="396">
        <v>1</v>
      </c>
      <c r="I428" s="401"/>
      <c r="K428" s="402"/>
    </row>
    <row r="429" spans="2:11" x14ac:dyDescent="0.35">
      <c r="B429" s="396">
        <v>96</v>
      </c>
      <c r="C429" s="396" t="s">
        <v>11</v>
      </c>
      <c r="D429" s="396" t="s">
        <v>86</v>
      </c>
      <c r="E429" s="396" t="s">
        <v>406</v>
      </c>
      <c r="F429" s="396">
        <v>9241000</v>
      </c>
      <c r="G429" s="396">
        <v>9604588</v>
      </c>
      <c r="H429" s="396">
        <v>1</v>
      </c>
      <c r="I429" s="401"/>
      <c r="K429" s="402"/>
    </row>
    <row r="430" spans="2:11" x14ac:dyDescent="0.35">
      <c r="B430" s="396">
        <v>96</v>
      </c>
      <c r="C430" s="396" t="s">
        <v>11</v>
      </c>
      <c r="D430" s="396" t="s">
        <v>86</v>
      </c>
      <c r="E430" s="396" t="s">
        <v>337</v>
      </c>
      <c r="F430" s="396">
        <v>9203666.6666666698</v>
      </c>
      <c r="G430" s="396">
        <v>9603776.6666666698</v>
      </c>
      <c r="H430" s="396">
        <v>3</v>
      </c>
      <c r="I430" s="401"/>
      <c r="K430" s="402"/>
    </row>
    <row r="431" spans="2:11" x14ac:dyDescent="0.35">
      <c r="B431" s="396">
        <v>96</v>
      </c>
      <c r="C431" s="396" t="s">
        <v>12</v>
      </c>
      <c r="D431" s="396" t="s">
        <v>12</v>
      </c>
      <c r="E431" s="396" t="s">
        <v>373</v>
      </c>
      <c r="F431" s="396">
        <v>8706000</v>
      </c>
      <c r="G431" s="396">
        <v>8985930.3233333305</v>
      </c>
      <c r="H431" s="396">
        <v>3</v>
      </c>
      <c r="I431" s="401"/>
      <c r="K431" s="402"/>
    </row>
    <row r="432" spans="2:11" x14ac:dyDescent="0.35">
      <c r="B432" s="396">
        <v>96</v>
      </c>
      <c r="C432" s="396" t="s">
        <v>12</v>
      </c>
      <c r="D432" s="396" t="s">
        <v>257</v>
      </c>
      <c r="E432" s="396" t="s">
        <v>257</v>
      </c>
      <c r="F432" s="396">
        <v>9293000</v>
      </c>
      <c r="G432" s="396">
        <v>9659834.2200000007</v>
      </c>
      <c r="H432" s="396">
        <v>1</v>
      </c>
      <c r="I432" s="401"/>
      <c r="K432" s="402"/>
    </row>
    <row r="433" spans="2:11" x14ac:dyDescent="0.35">
      <c r="B433" s="396">
        <v>96</v>
      </c>
      <c r="C433" s="396" t="s">
        <v>12</v>
      </c>
      <c r="D433" s="396" t="s">
        <v>257</v>
      </c>
      <c r="E433" s="396" t="s">
        <v>427</v>
      </c>
      <c r="F433" s="396">
        <v>9300000</v>
      </c>
      <c r="G433" s="396">
        <v>9604588</v>
      </c>
      <c r="H433" s="396">
        <v>1</v>
      </c>
      <c r="I433" s="401"/>
      <c r="K433" s="402"/>
    </row>
    <row r="434" spans="2:11" x14ac:dyDescent="0.35">
      <c r="B434" s="396">
        <v>96</v>
      </c>
      <c r="C434" s="396" t="s">
        <v>12</v>
      </c>
      <c r="D434" s="396" t="s">
        <v>301</v>
      </c>
      <c r="E434" s="396" t="s">
        <v>588</v>
      </c>
      <c r="F434" s="396">
        <v>9300000</v>
      </c>
      <c r="G434" s="396">
        <v>9784699</v>
      </c>
      <c r="H434" s="396">
        <v>1</v>
      </c>
      <c r="I434" s="401"/>
      <c r="K434" s="402"/>
    </row>
    <row r="435" spans="2:11" x14ac:dyDescent="0.35">
      <c r="B435" s="396">
        <v>96</v>
      </c>
      <c r="C435" s="396" t="s">
        <v>12</v>
      </c>
      <c r="D435" s="396" t="s">
        <v>504</v>
      </c>
      <c r="E435" s="396" t="s">
        <v>304</v>
      </c>
      <c r="F435" s="396">
        <v>9293000</v>
      </c>
      <c r="G435" s="396">
        <v>9721624</v>
      </c>
      <c r="H435" s="396">
        <v>1</v>
      </c>
      <c r="I435" s="401"/>
      <c r="K435" s="402"/>
    </row>
    <row r="436" spans="2:11" x14ac:dyDescent="0.35">
      <c r="B436" s="396">
        <v>96</v>
      </c>
      <c r="C436" s="396" t="s">
        <v>63</v>
      </c>
      <c r="D436" s="396" t="s">
        <v>294</v>
      </c>
      <c r="E436" s="396" t="s">
        <v>498</v>
      </c>
      <c r="F436" s="396">
        <v>9300000</v>
      </c>
      <c r="G436" s="396">
        <v>9604588</v>
      </c>
      <c r="H436" s="396">
        <v>1</v>
      </c>
      <c r="I436" s="401"/>
      <c r="K436" s="402"/>
    </row>
    <row r="437" spans="2:11" x14ac:dyDescent="0.35">
      <c r="B437" s="396">
        <v>96</v>
      </c>
      <c r="C437" s="396" t="s">
        <v>64</v>
      </c>
      <c r="D437" s="396" t="s">
        <v>64</v>
      </c>
      <c r="E437" s="396" t="s">
        <v>336</v>
      </c>
      <c r="F437" s="396">
        <v>9247000</v>
      </c>
      <c r="G437" s="396">
        <v>9618713</v>
      </c>
      <c r="H437" s="396">
        <v>2</v>
      </c>
      <c r="I437" s="401"/>
      <c r="K437" s="402"/>
    </row>
    <row r="438" spans="2:11" x14ac:dyDescent="0.35">
      <c r="B438" s="396">
        <v>96</v>
      </c>
      <c r="C438" s="396" t="s">
        <v>64</v>
      </c>
      <c r="D438" s="396" t="s">
        <v>84</v>
      </c>
      <c r="E438" s="396" t="s">
        <v>84</v>
      </c>
      <c r="F438" s="396">
        <v>9300000</v>
      </c>
      <c r="G438" s="396">
        <v>9604558</v>
      </c>
      <c r="H438" s="396">
        <v>1</v>
      </c>
      <c r="I438" s="401"/>
      <c r="K438" s="402"/>
    </row>
    <row r="439" spans="2:11" x14ac:dyDescent="0.35">
      <c r="B439" s="396">
        <v>96</v>
      </c>
      <c r="C439" s="396" t="s">
        <v>93</v>
      </c>
      <c r="D439" s="396" t="s">
        <v>95</v>
      </c>
      <c r="E439" s="396" t="s">
        <v>589</v>
      </c>
      <c r="F439" s="396">
        <v>9300000</v>
      </c>
      <c r="G439" s="396">
        <v>9604557.5099999998</v>
      </c>
      <c r="H439" s="396">
        <v>1</v>
      </c>
      <c r="I439" s="401"/>
      <c r="K439" s="402"/>
    </row>
    <row r="440" spans="2:11" x14ac:dyDescent="0.35">
      <c r="B440" s="396">
        <v>105</v>
      </c>
      <c r="C440" s="396" t="s">
        <v>91</v>
      </c>
      <c r="D440" s="396" t="s">
        <v>97</v>
      </c>
      <c r="E440" s="396" t="s">
        <v>471</v>
      </c>
      <c r="F440" s="396">
        <v>9300000</v>
      </c>
      <c r="G440" s="396">
        <v>9599973.5399999991</v>
      </c>
      <c r="H440" s="396">
        <v>1</v>
      </c>
      <c r="I440" s="401"/>
      <c r="K440" s="402"/>
    </row>
    <row r="441" spans="2:11" x14ac:dyDescent="0.35">
      <c r="B441" s="396">
        <v>105</v>
      </c>
      <c r="C441" s="396" t="s">
        <v>91</v>
      </c>
      <c r="D441" s="396" t="s">
        <v>97</v>
      </c>
      <c r="E441" s="396" t="s">
        <v>444</v>
      </c>
      <c r="F441" s="396">
        <v>9250500</v>
      </c>
      <c r="G441" s="396">
        <v>9599414.1899999995</v>
      </c>
      <c r="H441" s="396">
        <v>2</v>
      </c>
      <c r="I441" s="401"/>
      <c r="K441" s="402"/>
    </row>
    <row r="442" spans="2:11" x14ac:dyDescent="0.35">
      <c r="B442" s="396">
        <v>105</v>
      </c>
      <c r="C442" s="396" t="s">
        <v>91</v>
      </c>
      <c r="D442" s="396" t="s">
        <v>97</v>
      </c>
      <c r="E442" s="396" t="s">
        <v>536</v>
      </c>
      <c r="F442" s="396">
        <v>9300000</v>
      </c>
      <c r="G442" s="396">
        <v>9599973.5399999991</v>
      </c>
      <c r="H442" s="396">
        <v>1</v>
      </c>
      <c r="I442" s="401"/>
      <c r="K442" s="402"/>
    </row>
    <row r="443" spans="2:11" x14ac:dyDescent="0.35">
      <c r="B443" s="396">
        <v>105</v>
      </c>
      <c r="C443" s="396" t="s">
        <v>11</v>
      </c>
      <c r="D443" s="396" t="s">
        <v>81</v>
      </c>
      <c r="E443" s="396" t="s">
        <v>365</v>
      </c>
      <c r="F443" s="396">
        <v>9300000</v>
      </c>
      <c r="G443" s="396">
        <v>9599973.5399999991</v>
      </c>
      <c r="H443" s="396">
        <v>1</v>
      </c>
      <c r="I443" s="401"/>
      <c r="K443" s="402"/>
    </row>
    <row r="444" spans="2:11" x14ac:dyDescent="0.35">
      <c r="B444" s="396">
        <v>105</v>
      </c>
      <c r="C444" s="396" t="s">
        <v>11</v>
      </c>
      <c r="D444" s="396" t="s">
        <v>74</v>
      </c>
      <c r="E444" s="396" t="s">
        <v>74</v>
      </c>
      <c r="F444" s="396">
        <v>9043000</v>
      </c>
      <c r="G444" s="396">
        <v>9599973.5399999991</v>
      </c>
      <c r="H444" s="396">
        <v>1</v>
      </c>
      <c r="I444" s="401"/>
      <c r="K444" s="402"/>
    </row>
    <row r="445" spans="2:11" x14ac:dyDescent="0.35">
      <c r="B445" s="396">
        <v>105</v>
      </c>
      <c r="C445" s="396" t="s">
        <v>11</v>
      </c>
      <c r="D445" s="396" t="s">
        <v>74</v>
      </c>
      <c r="E445" s="396" t="s">
        <v>98</v>
      </c>
      <c r="F445" s="396">
        <v>9300000</v>
      </c>
      <c r="G445" s="396">
        <v>9599973.5399999991</v>
      </c>
      <c r="H445" s="396">
        <v>1</v>
      </c>
      <c r="I445" s="401"/>
      <c r="K445" s="402"/>
    </row>
    <row r="446" spans="2:11" x14ac:dyDescent="0.35">
      <c r="B446" s="396">
        <v>105</v>
      </c>
      <c r="C446" s="396" t="s">
        <v>11</v>
      </c>
      <c r="D446" s="396" t="s">
        <v>74</v>
      </c>
      <c r="E446" s="396" t="s">
        <v>369</v>
      </c>
      <c r="F446" s="396">
        <v>9300000</v>
      </c>
      <c r="G446" s="396">
        <v>9599973.5399999991</v>
      </c>
      <c r="H446" s="396">
        <v>1</v>
      </c>
      <c r="I446" s="401"/>
      <c r="K446" s="402"/>
    </row>
    <row r="447" spans="2:11" x14ac:dyDescent="0.35">
      <c r="B447" s="396">
        <v>105</v>
      </c>
      <c r="C447" s="396" t="s">
        <v>11</v>
      </c>
      <c r="D447" s="396" t="s">
        <v>86</v>
      </c>
      <c r="E447" s="396" t="s">
        <v>406</v>
      </c>
      <c r="F447" s="396">
        <v>9293000</v>
      </c>
      <c r="G447" s="396">
        <v>9494988.5500000007</v>
      </c>
      <c r="H447" s="396">
        <v>1</v>
      </c>
      <c r="I447" s="401"/>
      <c r="K447" s="402"/>
    </row>
    <row r="448" spans="2:11" x14ac:dyDescent="0.35">
      <c r="B448" s="396">
        <v>105</v>
      </c>
      <c r="C448" s="396" t="s">
        <v>11</v>
      </c>
      <c r="D448" s="396" t="s">
        <v>86</v>
      </c>
      <c r="E448" s="396" t="s">
        <v>337</v>
      </c>
      <c r="F448" s="396">
        <v>9300000</v>
      </c>
      <c r="G448" s="396">
        <v>9599973.5399999991</v>
      </c>
      <c r="H448" s="396">
        <v>1</v>
      </c>
      <c r="I448" s="401"/>
      <c r="K448" s="402"/>
    </row>
    <row r="449" spans="2:11" x14ac:dyDescent="0.35">
      <c r="B449" s="396">
        <v>105</v>
      </c>
      <c r="C449" s="396" t="s">
        <v>63</v>
      </c>
      <c r="D449" s="396" t="s">
        <v>379</v>
      </c>
      <c r="E449" s="396" t="s">
        <v>362</v>
      </c>
      <c r="F449" s="396">
        <v>9231000</v>
      </c>
      <c r="G449" s="396">
        <v>9599973.5199999996</v>
      </c>
      <c r="H449" s="396">
        <v>2</v>
      </c>
      <c r="I449" s="401"/>
      <c r="K449" s="402"/>
    </row>
    <row r="450" spans="2:11" x14ac:dyDescent="0.35">
      <c r="B450" s="396">
        <v>105</v>
      </c>
      <c r="C450" s="396" t="s">
        <v>63</v>
      </c>
      <c r="D450" s="396" t="s">
        <v>379</v>
      </c>
      <c r="E450" s="396" t="s">
        <v>460</v>
      </c>
      <c r="F450" s="396">
        <v>9300000</v>
      </c>
      <c r="G450" s="396">
        <v>9599973.5399999991</v>
      </c>
      <c r="H450" s="396">
        <v>3</v>
      </c>
      <c r="I450" s="401"/>
      <c r="K450" s="402"/>
    </row>
    <row r="451" spans="2:11" x14ac:dyDescent="0.35">
      <c r="B451" s="396">
        <v>105</v>
      </c>
      <c r="C451" s="396" t="s">
        <v>63</v>
      </c>
      <c r="D451" s="396" t="s">
        <v>83</v>
      </c>
      <c r="E451" s="396" t="s">
        <v>519</v>
      </c>
      <c r="F451" s="396">
        <v>9300000</v>
      </c>
      <c r="G451" s="396">
        <v>9599973.5399999991</v>
      </c>
      <c r="H451" s="396">
        <v>1</v>
      </c>
      <c r="I451" s="401"/>
      <c r="K451" s="402"/>
    </row>
    <row r="452" spans="2:11" x14ac:dyDescent="0.35">
      <c r="B452" s="396">
        <v>105</v>
      </c>
      <c r="C452" s="396" t="s">
        <v>63</v>
      </c>
      <c r="D452" s="396" t="s">
        <v>513</v>
      </c>
      <c r="E452" s="396" t="s">
        <v>513</v>
      </c>
      <c r="F452" s="396">
        <v>9300000</v>
      </c>
      <c r="G452" s="396">
        <v>9599973.5399999991</v>
      </c>
      <c r="H452" s="396">
        <v>1</v>
      </c>
      <c r="I452" s="401"/>
      <c r="K452" s="402"/>
    </row>
    <row r="453" spans="2:11" x14ac:dyDescent="0.35">
      <c r="B453" s="396">
        <v>105</v>
      </c>
      <c r="C453" s="396" t="s">
        <v>64</v>
      </c>
      <c r="D453" s="396" t="s">
        <v>62</v>
      </c>
      <c r="E453" s="396" t="s">
        <v>383</v>
      </c>
      <c r="F453" s="396">
        <v>9300000</v>
      </c>
      <c r="G453" s="396">
        <v>9599973.5399999991</v>
      </c>
      <c r="H453" s="396">
        <v>1</v>
      </c>
      <c r="I453" s="401"/>
      <c r="K453" s="402"/>
    </row>
    <row r="454" spans="2:11" x14ac:dyDescent="0.35">
      <c r="B454" s="396">
        <v>105</v>
      </c>
      <c r="C454" s="396" t="s">
        <v>64</v>
      </c>
      <c r="D454" s="396" t="s">
        <v>62</v>
      </c>
      <c r="E454" s="396" t="s">
        <v>384</v>
      </c>
      <c r="F454" s="396">
        <v>9300000</v>
      </c>
      <c r="G454" s="396">
        <v>9599973.5399999991</v>
      </c>
      <c r="H454" s="396">
        <v>1</v>
      </c>
      <c r="I454" s="401"/>
      <c r="K454" s="402"/>
    </row>
    <row r="455" spans="2:11" x14ac:dyDescent="0.35">
      <c r="B455" s="396">
        <v>105</v>
      </c>
      <c r="C455" s="396" t="s">
        <v>64</v>
      </c>
      <c r="D455" s="396" t="s">
        <v>431</v>
      </c>
      <c r="E455" s="396" t="s">
        <v>432</v>
      </c>
      <c r="F455" s="396">
        <v>9195000</v>
      </c>
      <c r="G455" s="396">
        <v>9599973.5399999991</v>
      </c>
      <c r="H455" s="396">
        <v>1</v>
      </c>
      <c r="I455" s="401"/>
      <c r="K455" s="402"/>
    </row>
    <row r="456" spans="2:11" x14ac:dyDescent="0.35">
      <c r="B456" s="396">
        <v>105</v>
      </c>
      <c r="C456" s="396" t="s">
        <v>64</v>
      </c>
      <c r="D456" s="396" t="s">
        <v>77</v>
      </c>
      <c r="E456" s="396" t="s">
        <v>390</v>
      </c>
      <c r="F456" s="396">
        <v>9300000</v>
      </c>
      <c r="G456" s="396">
        <v>9599973.5399999991</v>
      </c>
      <c r="H456" s="396">
        <v>1</v>
      </c>
      <c r="I456" s="401"/>
      <c r="K456" s="402"/>
    </row>
    <row r="457" spans="2:11" x14ac:dyDescent="0.35">
      <c r="B457" s="396">
        <v>116</v>
      </c>
      <c r="C457" s="396" t="s">
        <v>91</v>
      </c>
      <c r="D457" s="396" t="s">
        <v>80</v>
      </c>
      <c r="E457" s="396" t="s">
        <v>546</v>
      </c>
      <c r="F457" s="396">
        <v>9300000</v>
      </c>
      <c r="G457" s="396">
        <v>9466650.4199999999</v>
      </c>
      <c r="H457" s="396">
        <v>1</v>
      </c>
      <c r="I457" s="401"/>
      <c r="K457" s="402"/>
    </row>
    <row r="458" spans="2:11" x14ac:dyDescent="0.35">
      <c r="B458" s="396">
        <v>116</v>
      </c>
      <c r="C458" s="396" t="s">
        <v>11</v>
      </c>
      <c r="D458" s="396" t="s">
        <v>423</v>
      </c>
      <c r="E458" s="396" t="s">
        <v>406</v>
      </c>
      <c r="F458" s="396">
        <v>6975000</v>
      </c>
      <c r="G458" s="396">
        <v>14199975.630000001</v>
      </c>
      <c r="H458" s="396">
        <v>2</v>
      </c>
      <c r="I458" s="401"/>
      <c r="K458" s="402"/>
    </row>
    <row r="459" spans="2:11" x14ac:dyDescent="0.35">
      <c r="B459" s="396">
        <v>116</v>
      </c>
      <c r="C459" s="396" t="s">
        <v>11</v>
      </c>
      <c r="D459" s="396" t="s">
        <v>81</v>
      </c>
      <c r="E459" s="396" t="s">
        <v>366</v>
      </c>
      <c r="F459" s="396">
        <v>9286000</v>
      </c>
      <c r="G459" s="396">
        <v>9466650.4199999999</v>
      </c>
      <c r="H459" s="396">
        <v>1</v>
      </c>
      <c r="I459" s="401"/>
      <c r="K459" s="402"/>
    </row>
    <row r="460" spans="2:11" x14ac:dyDescent="0.35">
      <c r="B460" s="396">
        <v>116</v>
      </c>
      <c r="C460" s="396" t="s">
        <v>13</v>
      </c>
      <c r="D460" s="396" t="s">
        <v>94</v>
      </c>
      <c r="E460" s="396" t="s">
        <v>377</v>
      </c>
      <c r="F460" s="396">
        <v>9296500</v>
      </c>
      <c r="G460" s="396">
        <v>9466650.4199999999</v>
      </c>
      <c r="H460" s="396">
        <v>2</v>
      </c>
      <c r="I460" s="401"/>
      <c r="K460" s="402"/>
    </row>
    <row r="461" spans="2:11" x14ac:dyDescent="0.35">
      <c r="B461" s="396">
        <v>116</v>
      </c>
      <c r="C461" s="396" t="s">
        <v>63</v>
      </c>
      <c r="D461" s="396" t="s">
        <v>316</v>
      </c>
      <c r="E461" s="396" t="s">
        <v>407</v>
      </c>
      <c r="F461" s="396">
        <v>9300000</v>
      </c>
      <c r="G461" s="396">
        <v>9466650.4199999999</v>
      </c>
      <c r="H461" s="396">
        <v>1</v>
      </c>
      <c r="I461" s="401"/>
      <c r="K461" s="402"/>
    </row>
    <row r="462" spans="2:11" x14ac:dyDescent="0.35">
      <c r="B462" s="396">
        <v>116</v>
      </c>
      <c r="C462" s="396" t="s">
        <v>63</v>
      </c>
      <c r="D462" s="396" t="s">
        <v>513</v>
      </c>
      <c r="E462" s="396" t="s">
        <v>513</v>
      </c>
      <c r="F462" s="396">
        <v>9300000</v>
      </c>
      <c r="G462" s="396">
        <v>9466650.4199999999</v>
      </c>
      <c r="H462" s="396">
        <v>1</v>
      </c>
      <c r="I462" s="401"/>
      <c r="K462" s="402"/>
    </row>
    <row r="463" spans="2:11" x14ac:dyDescent="0.35">
      <c r="B463" s="396">
        <v>116</v>
      </c>
      <c r="C463" s="396" t="s">
        <v>64</v>
      </c>
      <c r="D463" s="396" t="s">
        <v>64</v>
      </c>
      <c r="E463" s="396" t="s">
        <v>382</v>
      </c>
      <c r="F463" s="396">
        <v>8707000</v>
      </c>
      <c r="G463" s="396">
        <v>9466650.4199999999</v>
      </c>
      <c r="H463" s="396">
        <v>1</v>
      </c>
      <c r="I463" s="401"/>
      <c r="K463" s="402"/>
    </row>
    <row r="464" spans="2:11" x14ac:dyDescent="0.35">
      <c r="B464" s="396">
        <v>116</v>
      </c>
      <c r="C464" s="396" t="s">
        <v>64</v>
      </c>
      <c r="D464" s="396" t="s">
        <v>64</v>
      </c>
      <c r="E464" s="396" t="s">
        <v>409</v>
      </c>
      <c r="F464" s="396">
        <v>9169000</v>
      </c>
      <c r="G464" s="396">
        <v>9451956</v>
      </c>
      <c r="H464" s="396">
        <v>1</v>
      </c>
      <c r="I464" s="401"/>
      <c r="K464" s="402"/>
    </row>
    <row r="465" spans="2:11" x14ac:dyDescent="0.35">
      <c r="B465" s="396">
        <v>117</v>
      </c>
      <c r="C465" s="396" t="s">
        <v>11</v>
      </c>
      <c r="D465" s="396" t="s">
        <v>11</v>
      </c>
      <c r="E465" s="396" t="s">
        <v>406</v>
      </c>
      <c r="F465" s="396">
        <v>4633500</v>
      </c>
      <c r="G465" s="396">
        <v>9499771.375</v>
      </c>
      <c r="H465" s="396">
        <v>2</v>
      </c>
      <c r="I465" s="401"/>
      <c r="K465" s="402"/>
    </row>
    <row r="466" spans="2:11" x14ac:dyDescent="0.35">
      <c r="B466" s="396">
        <v>117</v>
      </c>
      <c r="C466" s="396" t="s">
        <v>11</v>
      </c>
      <c r="D466" s="396" t="s">
        <v>92</v>
      </c>
      <c r="E466" s="396" t="s">
        <v>340</v>
      </c>
      <c r="F466" s="396">
        <v>9300000</v>
      </c>
      <c r="G466" s="396">
        <v>9505000</v>
      </c>
      <c r="H466" s="396">
        <v>1</v>
      </c>
      <c r="I466" s="401"/>
      <c r="K466" s="402"/>
    </row>
    <row r="467" spans="2:11" x14ac:dyDescent="0.35">
      <c r="B467" s="396">
        <v>117</v>
      </c>
      <c r="C467" s="396" t="s">
        <v>11</v>
      </c>
      <c r="D467" s="396" t="s">
        <v>353</v>
      </c>
      <c r="E467" s="396" t="s">
        <v>353</v>
      </c>
      <c r="F467" s="396">
        <v>9300000</v>
      </c>
      <c r="G467" s="396">
        <v>9488000</v>
      </c>
      <c r="H467" s="396">
        <v>1</v>
      </c>
      <c r="I467" s="401"/>
      <c r="K467" s="402"/>
    </row>
    <row r="468" spans="2:11" x14ac:dyDescent="0.35">
      <c r="B468" s="396">
        <v>117</v>
      </c>
      <c r="C468" s="396" t="s">
        <v>63</v>
      </c>
      <c r="D468" s="396" t="s">
        <v>428</v>
      </c>
      <c r="E468" s="396" t="s">
        <v>428</v>
      </c>
      <c r="F468" s="396">
        <v>4650000</v>
      </c>
      <c r="G468" s="396">
        <v>7882495.625</v>
      </c>
      <c r="H468" s="396">
        <v>2</v>
      </c>
      <c r="I468" s="401"/>
      <c r="K468" s="402"/>
    </row>
    <row r="469" spans="2:11" x14ac:dyDescent="0.35">
      <c r="B469" s="396">
        <v>117</v>
      </c>
      <c r="C469" s="396" t="s">
        <v>63</v>
      </c>
      <c r="D469" s="396" t="s">
        <v>428</v>
      </c>
      <c r="E469" s="396" t="s">
        <v>568</v>
      </c>
      <c r="F469" s="396">
        <v>9188000</v>
      </c>
      <c r="G469" s="396">
        <v>9505000</v>
      </c>
      <c r="H469" s="396">
        <v>1</v>
      </c>
      <c r="I469" s="401"/>
      <c r="K469" s="402"/>
    </row>
    <row r="470" spans="2:11" x14ac:dyDescent="0.35">
      <c r="B470" s="396">
        <v>117</v>
      </c>
      <c r="C470" s="396" t="s">
        <v>64</v>
      </c>
      <c r="D470" s="396" t="s">
        <v>64</v>
      </c>
      <c r="E470" s="396" t="s">
        <v>382</v>
      </c>
      <c r="F470" s="396">
        <v>12720000</v>
      </c>
      <c r="G470" s="396">
        <v>12995386.439999999</v>
      </c>
      <c r="H470" s="396">
        <v>1</v>
      </c>
      <c r="I470" s="401"/>
      <c r="K470" s="402"/>
    </row>
    <row r="471" spans="2:11" x14ac:dyDescent="0.35">
      <c r="B471" s="396">
        <v>117</v>
      </c>
      <c r="C471" s="396" t="s">
        <v>64</v>
      </c>
      <c r="D471" s="396" t="s">
        <v>64</v>
      </c>
      <c r="E471" s="396" t="s">
        <v>436</v>
      </c>
      <c r="F471" s="396">
        <v>9300000</v>
      </c>
      <c r="G471" s="396">
        <v>9505000</v>
      </c>
      <c r="H471" s="396">
        <v>1</v>
      </c>
      <c r="I471" s="401"/>
      <c r="K471" s="402"/>
    </row>
    <row r="472" spans="2:11" x14ac:dyDescent="0.35">
      <c r="B472" s="396">
        <v>117</v>
      </c>
      <c r="C472" s="396" t="s">
        <v>64</v>
      </c>
      <c r="D472" s="396" t="s">
        <v>430</v>
      </c>
      <c r="E472" s="396" t="s">
        <v>406</v>
      </c>
      <c r="F472" s="396">
        <v>13950000</v>
      </c>
      <c r="G472" s="396">
        <v>14258868.15</v>
      </c>
      <c r="H472" s="396">
        <v>1</v>
      </c>
      <c r="I472" s="401"/>
      <c r="K472" s="402"/>
    </row>
    <row r="473" spans="2:11" x14ac:dyDescent="0.35">
      <c r="B473" s="396">
        <v>117</v>
      </c>
      <c r="C473" s="396" t="s">
        <v>64</v>
      </c>
      <c r="D473" s="396" t="s">
        <v>396</v>
      </c>
      <c r="E473" s="396" t="s">
        <v>463</v>
      </c>
      <c r="F473" s="396">
        <v>9300000</v>
      </c>
      <c r="G473" s="396">
        <v>9511293.75</v>
      </c>
      <c r="H473" s="396">
        <v>1</v>
      </c>
      <c r="I473" s="401"/>
      <c r="K473" s="402"/>
    </row>
    <row r="474" spans="2:11" x14ac:dyDescent="0.35">
      <c r="B474" s="396">
        <v>4</v>
      </c>
      <c r="C474" s="396" t="s">
        <v>91</v>
      </c>
      <c r="D474" s="396" t="s">
        <v>355</v>
      </c>
      <c r="E474" s="396" t="s">
        <v>403</v>
      </c>
      <c r="F474" s="396">
        <v>25178056.870000001</v>
      </c>
      <c r="G474" s="396">
        <v>25340081.25</v>
      </c>
      <c r="H474" s="396"/>
      <c r="I474" s="401">
        <v>1</v>
      </c>
      <c r="K474" s="402"/>
    </row>
    <row r="475" spans="2:11" x14ac:dyDescent="0.35">
      <c r="B475" s="396">
        <v>4</v>
      </c>
      <c r="C475" s="396" t="s">
        <v>11</v>
      </c>
      <c r="D475" s="396" t="s">
        <v>74</v>
      </c>
      <c r="E475" s="396" t="s">
        <v>317</v>
      </c>
      <c r="F475" s="396">
        <v>18762401.170000002</v>
      </c>
      <c r="G475" s="396">
        <v>18762401.170000002</v>
      </c>
      <c r="H475" s="396"/>
      <c r="I475" s="401">
        <v>1</v>
      </c>
      <c r="K475" s="402"/>
    </row>
    <row r="476" spans="2:11" x14ac:dyDescent="0.35">
      <c r="B476" s="396">
        <v>4</v>
      </c>
      <c r="C476" s="396" t="s">
        <v>64</v>
      </c>
      <c r="D476" s="396" t="s">
        <v>62</v>
      </c>
      <c r="E476" s="396" t="s">
        <v>383</v>
      </c>
      <c r="F476" s="396">
        <v>13126900</v>
      </c>
      <c r="G476" s="396">
        <v>13126900</v>
      </c>
      <c r="H476" s="396"/>
      <c r="I476" s="401">
        <v>1</v>
      </c>
      <c r="K476" s="402"/>
    </row>
    <row r="477" spans="2:11" x14ac:dyDescent="0.35">
      <c r="B477" s="396">
        <v>4</v>
      </c>
      <c r="C477" s="396" t="s">
        <v>93</v>
      </c>
      <c r="D477" s="396" t="s">
        <v>95</v>
      </c>
      <c r="E477" s="396" t="s">
        <v>67</v>
      </c>
      <c r="F477" s="396">
        <v>21147795.625</v>
      </c>
      <c r="G477" s="396">
        <v>21147795.625</v>
      </c>
      <c r="H477" s="396"/>
      <c r="I477" s="401">
        <v>2</v>
      </c>
      <c r="K477" s="402"/>
    </row>
    <row r="478" spans="2:11" x14ac:dyDescent="0.35">
      <c r="B478" s="396">
        <v>27</v>
      </c>
      <c r="C478" s="396" t="s">
        <v>11</v>
      </c>
      <c r="D478" s="396" t="s">
        <v>74</v>
      </c>
      <c r="E478" s="396" t="s">
        <v>317</v>
      </c>
      <c r="F478" s="396">
        <v>17899310.059999999</v>
      </c>
      <c r="G478" s="396">
        <v>17983620.129999999</v>
      </c>
      <c r="H478" s="396"/>
      <c r="I478" s="401">
        <v>1</v>
      </c>
      <c r="K478" s="402"/>
    </row>
    <row r="479" spans="2:11" x14ac:dyDescent="0.35">
      <c r="B479" s="396">
        <v>27</v>
      </c>
      <c r="C479" s="396" t="s">
        <v>64</v>
      </c>
      <c r="D479" s="396" t="s">
        <v>391</v>
      </c>
      <c r="E479" s="396" t="s">
        <v>391</v>
      </c>
      <c r="F479" s="396">
        <v>20434866</v>
      </c>
      <c r="G479" s="396">
        <v>20434866</v>
      </c>
      <c r="H479" s="396"/>
      <c r="I479" s="401">
        <v>1</v>
      </c>
      <c r="K479" s="402"/>
    </row>
    <row r="480" spans="2:11" x14ac:dyDescent="0.35">
      <c r="B480" s="396">
        <v>27</v>
      </c>
      <c r="C480" s="396" t="s">
        <v>64</v>
      </c>
      <c r="D480" s="396" t="s">
        <v>392</v>
      </c>
      <c r="E480" s="396" t="s">
        <v>395</v>
      </c>
      <c r="F480" s="396">
        <v>16509253.130000001</v>
      </c>
      <c r="G480" s="396">
        <v>16509253.130000001</v>
      </c>
      <c r="H480" s="396"/>
      <c r="I480" s="401">
        <v>1</v>
      </c>
      <c r="K480" s="402"/>
    </row>
    <row r="481" spans="2:11" x14ac:dyDescent="0.35">
      <c r="B481" s="396">
        <v>28</v>
      </c>
      <c r="C481" s="396" t="s">
        <v>93</v>
      </c>
      <c r="D481" s="396" t="s">
        <v>96</v>
      </c>
      <c r="E481" s="396" t="s">
        <v>310</v>
      </c>
      <c r="F481" s="396">
        <v>21180148.68</v>
      </c>
      <c r="G481" s="396">
        <v>21180148.68</v>
      </c>
      <c r="H481" s="396"/>
      <c r="I481" s="401">
        <v>1</v>
      </c>
      <c r="K481" s="402"/>
    </row>
    <row r="482" spans="2:11" x14ac:dyDescent="0.35">
      <c r="B482" s="396">
        <v>32</v>
      </c>
      <c r="C482" s="396" t="s">
        <v>11</v>
      </c>
      <c r="D482" s="396" t="s">
        <v>81</v>
      </c>
      <c r="E482" s="396" t="s">
        <v>328</v>
      </c>
      <c r="F482" s="396">
        <v>13103642.82</v>
      </c>
      <c r="G482" s="396">
        <v>13103642.82</v>
      </c>
      <c r="H482" s="396"/>
      <c r="I482" s="401">
        <v>1</v>
      </c>
      <c r="K482" s="402"/>
    </row>
    <row r="483" spans="2:11" x14ac:dyDescent="0.35">
      <c r="B483" s="396">
        <v>32</v>
      </c>
      <c r="C483" s="396" t="s">
        <v>12</v>
      </c>
      <c r="D483" s="396" t="s">
        <v>507</v>
      </c>
      <c r="E483" s="396" t="s">
        <v>451</v>
      </c>
      <c r="F483" s="396">
        <v>21566522.09</v>
      </c>
      <c r="G483" s="396">
        <v>21566522.09</v>
      </c>
      <c r="H483" s="396"/>
      <c r="I483" s="401">
        <v>1</v>
      </c>
      <c r="K483" s="402"/>
    </row>
    <row r="484" spans="2:11" x14ac:dyDescent="0.35">
      <c r="B484" s="396">
        <v>32</v>
      </c>
      <c r="C484" s="396" t="s">
        <v>12</v>
      </c>
      <c r="D484" s="396" t="s">
        <v>75</v>
      </c>
      <c r="E484" s="396" t="s">
        <v>512</v>
      </c>
      <c r="F484" s="396">
        <v>18891920.672499999</v>
      </c>
      <c r="G484" s="396">
        <v>18891920.672499999</v>
      </c>
      <c r="H484" s="396"/>
      <c r="I484" s="401">
        <v>4</v>
      </c>
      <c r="K484" s="402"/>
    </row>
    <row r="485" spans="2:11" x14ac:dyDescent="0.35">
      <c r="B485" s="396">
        <v>32</v>
      </c>
      <c r="C485" s="396" t="s">
        <v>13</v>
      </c>
      <c r="D485" s="396" t="s">
        <v>94</v>
      </c>
      <c r="E485" s="396" t="s">
        <v>300</v>
      </c>
      <c r="F485" s="396">
        <v>14366042.9</v>
      </c>
      <c r="G485" s="396">
        <v>14366042.9</v>
      </c>
      <c r="H485" s="396"/>
      <c r="I485" s="401">
        <v>1</v>
      </c>
      <c r="K485" s="402"/>
    </row>
    <row r="486" spans="2:11" x14ac:dyDescent="0.35">
      <c r="B486" s="396">
        <v>32</v>
      </c>
      <c r="C486" s="396" t="s">
        <v>63</v>
      </c>
      <c r="D486" s="396" t="s">
        <v>76</v>
      </c>
      <c r="E486" s="396" t="s">
        <v>76</v>
      </c>
      <c r="F486" s="396">
        <v>29370053.59</v>
      </c>
      <c r="G486" s="396">
        <v>29411390.77</v>
      </c>
      <c r="H486" s="396"/>
      <c r="I486" s="401">
        <v>2</v>
      </c>
      <c r="K486" s="402"/>
    </row>
    <row r="487" spans="2:11" x14ac:dyDescent="0.35">
      <c r="B487" s="396">
        <v>32</v>
      </c>
      <c r="C487" s="396" t="s">
        <v>93</v>
      </c>
      <c r="D487" s="396" t="s">
        <v>93</v>
      </c>
      <c r="E487" s="396" t="s">
        <v>309</v>
      </c>
      <c r="F487" s="396">
        <v>19066797.972142901</v>
      </c>
      <c r="G487" s="396">
        <v>19066797.972142901</v>
      </c>
      <c r="H487" s="396"/>
      <c r="I487" s="401">
        <v>14</v>
      </c>
      <c r="K487" s="402"/>
    </row>
    <row r="488" spans="2:11" x14ac:dyDescent="0.35">
      <c r="B488" s="396">
        <v>87</v>
      </c>
      <c r="C488" s="396" t="s">
        <v>91</v>
      </c>
      <c r="D488" s="396" t="s">
        <v>97</v>
      </c>
      <c r="E488" s="396" t="s">
        <v>444</v>
      </c>
      <c r="F488" s="396">
        <v>19288156.949999999</v>
      </c>
      <c r="G488" s="396">
        <v>19288156.949999999</v>
      </c>
      <c r="H488" s="396"/>
      <c r="I488" s="401">
        <v>1</v>
      </c>
      <c r="K488" s="402"/>
    </row>
    <row r="489" spans="2:11" x14ac:dyDescent="0.35">
      <c r="B489" s="396">
        <v>87</v>
      </c>
      <c r="C489" s="396" t="s">
        <v>64</v>
      </c>
      <c r="D489" s="396" t="s">
        <v>77</v>
      </c>
      <c r="E489" s="396" t="s">
        <v>85</v>
      </c>
      <c r="F489" s="396">
        <v>19846507.300000001</v>
      </c>
      <c r="G489" s="396">
        <v>19846507.300000001</v>
      </c>
      <c r="H489" s="396"/>
      <c r="I489" s="401">
        <v>2</v>
      </c>
      <c r="K489" s="402"/>
    </row>
    <row r="490" spans="2:11" x14ac:dyDescent="0.35">
      <c r="B490" s="396">
        <v>87</v>
      </c>
      <c r="C490" s="396" t="s">
        <v>64</v>
      </c>
      <c r="D490" s="396" t="s">
        <v>77</v>
      </c>
      <c r="E490" s="396" t="s">
        <v>354</v>
      </c>
      <c r="F490" s="396">
        <v>18785544.219999999</v>
      </c>
      <c r="G490" s="396">
        <v>18929777.460000001</v>
      </c>
      <c r="H490" s="396"/>
      <c r="I490" s="401">
        <v>1</v>
      </c>
      <c r="K490" s="402"/>
    </row>
    <row r="491" spans="2:11" x14ac:dyDescent="0.35">
      <c r="B491" s="396">
        <v>87</v>
      </c>
      <c r="C491" s="396" t="s">
        <v>64</v>
      </c>
      <c r="D491" s="396" t="s">
        <v>77</v>
      </c>
      <c r="E491" s="396" t="s">
        <v>390</v>
      </c>
      <c r="F491" s="396">
        <v>17800627</v>
      </c>
      <c r="G491" s="396">
        <v>17800627</v>
      </c>
      <c r="H491" s="396"/>
      <c r="I491" s="401">
        <v>1</v>
      </c>
      <c r="K491" s="402"/>
    </row>
    <row r="492" spans="2:11" x14ac:dyDescent="0.35">
      <c r="B492" s="396">
        <v>88</v>
      </c>
      <c r="C492" s="396" t="s">
        <v>91</v>
      </c>
      <c r="D492" s="396" t="s">
        <v>97</v>
      </c>
      <c r="E492" s="396" t="s">
        <v>71</v>
      </c>
      <c r="F492" s="396">
        <v>22468449.774999999</v>
      </c>
      <c r="G492" s="396">
        <v>22647785.395</v>
      </c>
      <c r="H492" s="396"/>
      <c r="I492" s="401">
        <v>2</v>
      </c>
      <c r="K492" s="402"/>
    </row>
    <row r="493" spans="2:11" x14ac:dyDescent="0.35">
      <c r="B493" s="396">
        <v>88</v>
      </c>
      <c r="C493" s="396" t="s">
        <v>64</v>
      </c>
      <c r="D493" s="396" t="s">
        <v>77</v>
      </c>
      <c r="E493" s="396" t="s">
        <v>85</v>
      </c>
      <c r="F493" s="396">
        <v>14178838.949999999</v>
      </c>
      <c r="G493" s="396">
        <v>14315484.220000001</v>
      </c>
      <c r="H493" s="396"/>
      <c r="I493" s="401">
        <v>1</v>
      </c>
      <c r="K493" s="402"/>
    </row>
    <row r="494" spans="2:11" x14ac:dyDescent="0.35">
      <c r="B494" s="396">
        <v>93</v>
      </c>
      <c r="C494" s="396" t="s">
        <v>91</v>
      </c>
      <c r="D494" s="396" t="s">
        <v>97</v>
      </c>
      <c r="E494" s="396" t="s">
        <v>71</v>
      </c>
      <c r="F494" s="396">
        <v>24238468.355</v>
      </c>
      <c r="G494" s="396">
        <v>24385753.614999998</v>
      </c>
      <c r="H494" s="396"/>
      <c r="I494" s="401">
        <v>2</v>
      </c>
      <c r="K494" s="402"/>
    </row>
    <row r="495" spans="2:11" x14ac:dyDescent="0.35">
      <c r="B495" s="396">
        <v>93</v>
      </c>
      <c r="C495" s="396" t="s">
        <v>91</v>
      </c>
      <c r="D495" s="396" t="s">
        <v>97</v>
      </c>
      <c r="E495" s="396" t="s">
        <v>444</v>
      </c>
      <c r="F495" s="396">
        <v>13321979.92</v>
      </c>
      <c r="G495" s="396">
        <v>13421979.92</v>
      </c>
      <c r="H495" s="396"/>
      <c r="I495" s="401">
        <v>1</v>
      </c>
      <c r="K495" s="402"/>
    </row>
    <row r="496" spans="2:11" x14ac:dyDescent="0.35">
      <c r="B496" s="396">
        <v>93</v>
      </c>
      <c r="C496" s="396" t="s">
        <v>11</v>
      </c>
      <c r="D496" s="396" t="s">
        <v>92</v>
      </c>
      <c r="E496" s="396" t="s">
        <v>308</v>
      </c>
      <c r="F496" s="396">
        <v>19613078.59</v>
      </c>
      <c r="G496" s="396">
        <v>19723078.59</v>
      </c>
      <c r="H496" s="396"/>
      <c r="I496" s="401">
        <v>1</v>
      </c>
      <c r="K496" s="402"/>
    </row>
    <row r="497" spans="2:11" x14ac:dyDescent="0.35">
      <c r="B497" s="396">
        <v>93</v>
      </c>
      <c r="C497" s="396" t="s">
        <v>11</v>
      </c>
      <c r="D497" s="396" t="s">
        <v>92</v>
      </c>
      <c r="E497" s="396" t="s">
        <v>584</v>
      </c>
      <c r="F497" s="396">
        <v>21404358.870000001</v>
      </c>
      <c r="G497" s="396">
        <v>21404358.870000001</v>
      </c>
      <c r="H497" s="396"/>
      <c r="I497" s="401">
        <v>1</v>
      </c>
      <c r="K497" s="402"/>
    </row>
    <row r="498" spans="2:11" x14ac:dyDescent="0.35">
      <c r="B498" s="396">
        <v>93</v>
      </c>
      <c r="C498" s="396" t="s">
        <v>11</v>
      </c>
      <c r="D498" s="396" t="s">
        <v>72</v>
      </c>
      <c r="E498" s="396" t="s">
        <v>342</v>
      </c>
      <c r="F498" s="396">
        <v>23949455.07</v>
      </c>
      <c r="G498" s="396">
        <v>23949455.07</v>
      </c>
      <c r="H498" s="396"/>
      <c r="I498" s="401">
        <v>1</v>
      </c>
      <c r="K498" s="402"/>
    </row>
    <row r="499" spans="2:11" x14ac:dyDescent="0.35">
      <c r="B499" s="396">
        <v>93</v>
      </c>
      <c r="C499" s="396" t="s">
        <v>12</v>
      </c>
      <c r="D499" s="396" t="s">
        <v>301</v>
      </c>
      <c r="E499" s="396" t="s">
        <v>321</v>
      </c>
      <c r="F499" s="396">
        <v>19830764.309999999</v>
      </c>
      <c r="G499" s="396">
        <v>19910417.809999999</v>
      </c>
      <c r="H499" s="396"/>
      <c r="I499" s="401">
        <v>1</v>
      </c>
      <c r="K499" s="402"/>
    </row>
    <row r="500" spans="2:11" x14ac:dyDescent="0.35">
      <c r="B500" s="396">
        <v>93</v>
      </c>
      <c r="C500" s="396" t="s">
        <v>13</v>
      </c>
      <c r="D500" s="396" t="s">
        <v>94</v>
      </c>
      <c r="E500" s="396" t="s">
        <v>377</v>
      </c>
      <c r="F500" s="396">
        <v>17073471.879999999</v>
      </c>
      <c r="G500" s="396">
        <v>17121949.879999999</v>
      </c>
      <c r="H500" s="396"/>
      <c r="I500" s="401">
        <v>1</v>
      </c>
      <c r="K500" s="402"/>
    </row>
    <row r="501" spans="2:11" x14ac:dyDescent="0.35">
      <c r="B501" s="396">
        <v>93</v>
      </c>
      <c r="C501" s="396" t="s">
        <v>13</v>
      </c>
      <c r="D501" s="396" t="s">
        <v>94</v>
      </c>
      <c r="E501" s="396" t="s">
        <v>315</v>
      </c>
      <c r="F501" s="396">
        <v>20667648.359999999</v>
      </c>
      <c r="G501" s="396">
        <v>20939489.84</v>
      </c>
      <c r="H501" s="396"/>
      <c r="I501" s="401">
        <v>1</v>
      </c>
      <c r="K501" s="402"/>
    </row>
    <row r="502" spans="2:11" x14ac:dyDescent="0.35">
      <c r="B502" s="396">
        <v>93</v>
      </c>
      <c r="C502" s="396" t="s">
        <v>13</v>
      </c>
      <c r="D502" s="396" t="s">
        <v>94</v>
      </c>
      <c r="E502" s="396" t="s">
        <v>300</v>
      </c>
      <c r="F502" s="396">
        <v>17073164.193333302</v>
      </c>
      <c r="G502" s="396">
        <v>17142505.7533333</v>
      </c>
      <c r="H502" s="396"/>
      <c r="I502" s="401">
        <v>3</v>
      </c>
      <c r="K502" s="402"/>
    </row>
    <row r="503" spans="2:11" x14ac:dyDescent="0.35">
      <c r="B503" s="396">
        <v>93</v>
      </c>
      <c r="C503" s="396" t="s">
        <v>63</v>
      </c>
      <c r="D503" s="396" t="s">
        <v>294</v>
      </c>
      <c r="E503" s="396" t="s">
        <v>498</v>
      </c>
      <c r="F503" s="396">
        <v>17324917.629999999</v>
      </c>
      <c r="G503" s="396">
        <v>17324917.629999999</v>
      </c>
      <c r="H503" s="396"/>
      <c r="I503" s="401">
        <v>1</v>
      </c>
      <c r="K503" s="402"/>
    </row>
    <row r="504" spans="2:11" x14ac:dyDescent="0.35">
      <c r="B504" s="396">
        <v>93</v>
      </c>
      <c r="C504" s="396" t="s">
        <v>63</v>
      </c>
      <c r="D504" s="396" t="s">
        <v>76</v>
      </c>
      <c r="E504" s="396" t="s">
        <v>526</v>
      </c>
      <c r="F504" s="396">
        <v>19102016.449999999</v>
      </c>
      <c r="G504" s="396">
        <v>19222016.449999999</v>
      </c>
      <c r="H504" s="396"/>
      <c r="I504" s="401">
        <v>1</v>
      </c>
      <c r="K504" s="402"/>
    </row>
    <row r="505" spans="2:11" x14ac:dyDescent="0.35">
      <c r="B505" s="396">
        <v>93</v>
      </c>
      <c r="C505" s="396" t="s">
        <v>63</v>
      </c>
      <c r="D505" s="396" t="s">
        <v>381</v>
      </c>
      <c r="E505" s="396" t="s">
        <v>381</v>
      </c>
      <c r="F505" s="396">
        <v>20172957.2075</v>
      </c>
      <c r="G505" s="396">
        <v>20239065.2925</v>
      </c>
      <c r="H505" s="396"/>
      <c r="I505" s="401">
        <v>4</v>
      </c>
      <c r="K505" s="402"/>
    </row>
    <row r="506" spans="2:11" x14ac:dyDescent="0.35">
      <c r="B506" s="396">
        <v>93</v>
      </c>
      <c r="C506" s="396" t="s">
        <v>64</v>
      </c>
      <c r="D506" s="396" t="s">
        <v>64</v>
      </c>
      <c r="E506" s="396" t="s">
        <v>425</v>
      </c>
      <c r="F506" s="396">
        <v>18917016.460000001</v>
      </c>
      <c r="G506" s="396">
        <v>19096351.109999999</v>
      </c>
      <c r="H506" s="396"/>
      <c r="I506" s="401">
        <v>1</v>
      </c>
      <c r="K506" s="402"/>
    </row>
    <row r="507" spans="2:11" x14ac:dyDescent="0.35">
      <c r="B507" s="396">
        <v>93</v>
      </c>
      <c r="C507" s="396" t="s">
        <v>64</v>
      </c>
      <c r="D507" s="396" t="s">
        <v>62</v>
      </c>
      <c r="E507" s="396" t="s">
        <v>62</v>
      </c>
      <c r="F507" s="396">
        <v>19387269.789999999</v>
      </c>
      <c r="G507" s="396">
        <v>19424032.550000001</v>
      </c>
      <c r="H507" s="396"/>
      <c r="I507" s="401">
        <v>1</v>
      </c>
      <c r="K507" s="402"/>
    </row>
    <row r="508" spans="2:11" x14ac:dyDescent="0.35">
      <c r="B508" s="396">
        <v>93</v>
      </c>
      <c r="C508" s="396" t="s">
        <v>64</v>
      </c>
      <c r="D508" s="396" t="s">
        <v>62</v>
      </c>
      <c r="E508" s="396" t="s">
        <v>383</v>
      </c>
      <c r="F508" s="396">
        <v>16064625</v>
      </c>
      <c r="G508" s="396">
        <v>16125180</v>
      </c>
      <c r="H508" s="396"/>
      <c r="I508" s="401">
        <v>1</v>
      </c>
      <c r="K508" s="402"/>
    </row>
    <row r="509" spans="2:11" x14ac:dyDescent="0.35">
      <c r="B509" s="396">
        <v>93</v>
      </c>
      <c r="C509" s="396" t="s">
        <v>64</v>
      </c>
      <c r="D509" s="396" t="s">
        <v>431</v>
      </c>
      <c r="E509" s="396" t="s">
        <v>432</v>
      </c>
      <c r="F509" s="396">
        <v>26463658.140000001</v>
      </c>
      <c r="G509" s="396">
        <v>26580294.609999999</v>
      </c>
      <c r="H509" s="396"/>
      <c r="I509" s="401">
        <v>2</v>
      </c>
      <c r="K509" s="402"/>
    </row>
    <row r="510" spans="2:11" x14ac:dyDescent="0.35">
      <c r="B510" s="396">
        <v>93</v>
      </c>
      <c r="C510" s="396" t="s">
        <v>64</v>
      </c>
      <c r="D510" s="396" t="s">
        <v>84</v>
      </c>
      <c r="E510" s="396" t="s">
        <v>305</v>
      </c>
      <c r="F510" s="396">
        <v>19000420.734999999</v>
      </c>
      <c r="G510" s="396">
        <v>19000420.734999999</v>
      </c>
      <c r="H510" s="396"/>
      <c r="I510" s="401">
        <v>2</v>
      </c>
      <c r="K510" s="402"/>
    </row>
    <row r="511" spans="2:11" x14ac:dyDescent="0.35">
      <c r="B511" s="396">
        <v>93</v>
      </c>
      <c r="C511" s="396" t="s">
        <v>64</v>
      </c>
      <c r="D511" s="396" t="s">
        <v>77</v>
      </c>
      <c r="E511" s="396" t="s">
        <v>85</v>
      </c>
      <c r="F511" s="396">
        <v>13875475.039999999</v>
      </c>
      <c r="G511" s="396">
        <v>13933384.25</v>
      </c>
      <c r="H511" s="396"/>
      <c r="I511" s="401">
        <v>3</v>
      </c>
      <c r="K511" s="402"/>
    </row>
    <row r="512" spans="2:11" x14ac:dyDescent="0.35">
      <c r="B512" s="396">
        <v>93</v>
      </c>
      <c r="C512" s="396" t="s">
        <v>64</v>
      </c>
      <c r="D512" s="396" t="s">
        <v>77</v>
      </c>
      <c r="E512" s="396" t="s">
        <v>354</v>
      </c>
      <c r="F512" s="396">
        <v>19094486</v>
      </c>
      <c r="G512" s="396">
        <v>19254980</v>
      </c>
      <c r="H512" s="396"/>
      <c r="I512" s="401">
        <v>1</v>
      </c>
      <c r="K512" s="402"/>
    </row>
    <row r="513" spans="2:11" x14ac:dyDescent="0.35">
      <c r="B513" s="396">
        <v>93</v>
      </c>
      <c r="C513" s="396" t="s">
        <v>64</v>
      </c>
      <c r="D513" s="396" t="s">
        <v>77</v>
      </c>
      <c r="E513" s="396" t="s">
        <v>390</v>
      </c>
      <c r="F513" s="396">
        <v>16305107.52</v>
      </c>
      <c r="G513" s="396">
        <v>16305107.52</v>
      </c>
      <c r="H513" s="396"/>
      <c r="I513" s="401">
        <v>1</v>
      </c>
      <c r="K513" s="402"/>
    </row>
    <row r="514" spans="2:11" x14ac:dyDescent="0.35">
      <c r="B514" s="396">
        <v>93</v>
      </c>
      <c r="C514" s="396" t="s">
        <v>64</v>
      </c>
      <c r="D514" s="396" t="s">
        <v>392</v>
      </c>
      <c r="E514" s="396" t="s">
        <v>395</v>
      </c>
      <c r="F514" s="396">
        <v>15950190.6</v>
      </c>
      <c r="G514" s="396">
        <v>16034901.1</v>
      </c>
      <c r="H514" s="396"/>
      <c r="I514" s="401">
        <v>1</v>
      </c>
      <c r="K514" s="402"/>
    </row>
    <row r="515" spans="2:11" x14ac:dyDescent="0.35">
      <c r="B515" s="396">
        <v>93</v>
      </c>
      <c r="C515" s="396" t="s">
        <v>93</v>
      </c>
      <c r="D515" s="396" t="s">
        <v>95</v>
      </c>
      <c r="E515" s="396" t="s">
        <v>66</v>
      </c>
      <c r="F515" s="396">
        <v>18399509.368333299</v>
      </c>
      <c r="G515" s="396">
        <v>18491997.460000001</v>
      </c>
      <c r="H515" s="396"/>
      <c r="I515" s="401">
        <v>6</v>
      </c>
      <c r="K515" s="402"/>
    </row>
    <row r="516" spans="2:11" x14ac:dyDescent="0.35">
      <c r="B516" s="396">
        <v>93</v>
      </c>
      <c r="C516" s="396" t="s">
        <v>93</v>
      </c>
      <c r="D516" s="396" t="s">
        <v>95</v>
      </c>
      <c r="E516" s="396" t="s">
        <v>67</v>
      </c>
      <c r="F516" s="396">
        <v>20361661.916666701</v>
      </c>
      <c r="G516" s="396">
        <v>20548149.213333301</v>
      </c>
      <c r="H516" s="396"/>
      <c r="I516" s="401">
        <v>3</v>
      </c>
      <c r="K516" s="402"/>
    </row>
    <row r="517" spans="2:11" x14ac:dyDescent="0.35">
      <c r="B517" s="396">
        <v>93</v>
      </c>
      <c r="C517" s="396" t="s">
        <v>93</v>
      </c>
      <c r="D517" s="396" t="s">
        <v>293</v>
      </c>
      <c r="E517" s="396" t="s">
        <v>401</v>
      </c>
      <c r="F517" s="396">
        <v>17755774.495000001</v>
      </c>
      <c r="G517" s="396">
        <v>17785244.754999999</v>
      </c>
      <c r="H517" s="396"/>
      <c r="I517" s="401">
        <v>2</v>
      </c>
      <c r="K517" s="402"/>
    </row>
    <row r="518" spans="2:11" x14ac:dyDescent="0.35">
      <c r="B518" s="396">
        <v>93</v>
      </c>
      <c r="C518" s="396" t="s">
        <v>93</v>
      </c>
      <c r="D518" s="396" t="s">
        <v>96</v>
      </c>
      <c r="E518" s="396" t="s">
        <v>402</v>
      </c>
      <c r="F518" s="396">
        <v>15610762.359999999</v>
      </c>
      <c r="G518" s="396">
        <v>15695361.699999999</v>
      </c>
      <c r="H518" s="396"/>
      <c r="I518" s="401">
        <v>1</v>
      </c>
      <c r="K518" s="402"/>
    </row>
    <row r="519" spans="2:11" x14ac:dyDescent="0.35">
      <c r="B519" s="396">
        <v>93</v>
      </c>
      <c r="C519" s="396" t="s">
        <v>93</v>
      </c>
      <c r="D519" s="396" t="s">
        <v>96</v>
      </c>
      <c r="E519" s="396" t="s">
        <v>310</v>
      </c>
      <c r="F519" s="396">
        <v>15610762.359999999</v>
      </c>
      <c r="G519" s="396">
        <v>15695361.699999999</v>
      </c>
      <c r="H519" s="396"/>
      <c r="I519" s="401">
        <v>1</v>
      </c>
      <c r="K519" s="402"/>
    </row>
    <row r="520" spans="2:11" x14ac:dyDescent="0.35">
      <c r="B520" s="396">
        <v>93</v>
      </c>
      <c r="C520" s="396" t="s">
        <v>93</v>
      </c>
      <c r="D520" s="396" t="s">
        <v>96</v>
      </c>
      <c r="E520" s="396" t="s">
        <v>426</v>
      </c>
      <c r="F520" s="396">
        <v>17255570.210000001</v>
      </c>
      <c r="G520" s="396">
        <v>17301744.68</v>
      </c>
      <c r="H520" s="396"/>
      <c r="I520" s="401">
        <v>1</v>
      </c>
      <c r="K520" s="402"/>
    </row>
    <row r="521" spans="2:11" x14ac:dyDescent="0.35">
      <c r="B521" s="396">
        <v>96</v>
      </c>
      <c r="C521" s="396" t="s">
        <v>91</v>
      </c>
      <c r="D521" s="396" t="s">
        <v>455</v>
      </c>
      <c r="E521" s="396" t="s">
        <v>590</v>
      </c>
      <c r="F521" s="396">
        <v>12844900.7081818</v>
      </c>
      <c r="G521" s="396">
        <v>12844900.7081818</v>
      </c>
      <c r="H521" s="396"/>
      <c r="I521" s="401">
        <v>11</v>
      </c>
      <c r="K521" s="402"/>
    </row>
    <row r="522" spans="2:11" x14ac:dyDescent="0.35">
      <c r="B522" s="396">
        <v>101</v>
      </c>
      <c r="C522" s="396" t="s">
        <v>91</v>
      </c>
      <c r="D522" s="396" t="s">
        <v>91</v>
      </c>
      <c r="E522" s="396" t="s">
        <v>433</v>
      </c>
      <c r="F522" s="396">
        <v>24940330.140000001</v>
      </c>
      <c r="G522" s="396">
        <v>24940330.140000001</v>
      </c>
      <c r="H522" s="396"/>
      <c r="I522" s="401">
        <v>1</v>
      </c>
      <c r="K522" s="402"/>
    </row>
    <row r="523" spans="2:11" x14ac:dyDescent="0.35">
      <c r="B523" s="396">
        <v>116</v>
      </c>
      <c r="C523" s="396" t="s">
        <v>11</v>
      </c>
      <c r="D523" s="396" t="s">
        <v>322</v>
      </c>
      <c r="E523" s="396" t="s">
        <v>539</v>
      </c>
      <c r="F523" s="396">
        <v>13640661.9</v>
      </c>
      <c r="G523" s="396">
        <v>13741911.9</v>
      </c>
      <c r="H523" s="396"/>
      <c r="I523" s="401">
        <v>1</v>
      </c>
      <c r="K523" s="402"/>
    </row>
    <row r="524" spans="2:11" x14ac:dyDescent="0.35">
      <c r="B524" s="396">
        <v>116</v>
      </c>
      <c r="C524" s="396" t="s">
        <v>64</v>
      </c>
      <c r="D524" s="396" t="s">
        <v>64</v>
      </c>
      <c r="E524" s="396" t="s">
        <v>409</v>
      </c>
      <c r="F524" s="396">
        <v>13925667.710000001</v>
      </c>
      <c r="G524" s="396">
        <v>13925667.710000001</v>
      </c>
      <c r="H524" s="396"/>
      <c r="I524" s="401">
        <v>1</v>
      </c>
      <c r="K524" s="402"/>
    </row>
    <row r="525" spans="2:11" x14ac:dyDescent="0.35">
      <c r="B525" s="396">
        <v>116</v>
      </c>
      <c r="C525" s="396" t="s">
        <v>64</v>
      </c>
      <c r="D525" s="396" t="s">
        <v>64</v>
      </c>
      <c r="E525" s="396" t="s">
        <v>329</v>
      </c>
      <c r="F525" s="396">
        <v>13925667.710000001</v>
      </c>
      <c r="G525" s="396">
        <v>13925667.710000001</v>
      </c>
      <c r="H525" s="396"/>
      <c r="I525" s="401">
        <v>1</v>
      </c>
      <c r="K525" s="402"/>
    </row>
    <row r="526" spans="2:11" x14ac:dyDescent="0.35">
      <c r="B526" s="396">
        <v>4</v>
      </c>
      <c r="C526" s="396" t="s">
        <v>11</v>
      </c>
      <c r="D526" s="396" t="s">
        <v>81</v>
      </c>
      <c r="E526" s="396" t="s">
        <v>87</v>
      </c>
      <c r="F526" s="396">
        <v>18886209.449999999</v>
      </c>
      <c r="G526" s="396">
        <v>18886209.449999999</v>
      </c>
      <c r="H526" s="396"/>
      <c r="I526" s="401">
        <v>1</v>
      </c>
      <c r="K526" s="402"/>
    </row>
    <row r="527" spans="2:11" x14ac:dyDescent="0.35">
      <c r="B527" s="396">
        <v>4</v>
      </c>
      <c r="C527" s="396" t="s">
        <v>11</v>
      </c>
      <c r="D527" s="396" t="s">
        <v>81</v>
      </c>
      <c r="E527" s="396" t="s">
        <v>90</v>
      </c>
      <c r="F527" s="396">
        <v>13558982.07</v>
      </c>
      <c r="G527" s="396">
        <v>13558982.07</v>
      </c>
      <c r="H527" s="396"/>
      <c r="I527" s="401">
        <v>1</v>
      </c>
      <c r="K527" s="402"/>
    </row>
    <row r="528" spans="2:11" x14ac:dyDescent="0.35">
      <c r="B528" s="396">
        <v>4</v>
      </c>
      <c r="C528" s="396" t="s">
        <v>11</v>
      </c>
      <c r="D528" s="396" t="s">
        <v>74</v>
      </c>
      <c r="E528" s="396" t="s">
        <v>317</v>
      </c>
      <c r="F528" s="396">
        <v>18762401.170000002</v>
      </c>
      <c r="G528" s="396">
        <v>18762401.170000002</v>
      </c>
      <c r="H528" s="396"/>
      <c r="I528" s="401">
        <v>1</v>
      </c>
      <c r="K528" s="402"/>
    </row>
    <row r="529" spans="2:11" x14ac:dyDescent="0.35">
      <c r="B529" s="396">
        <v>4</v>
      </c>
      <c r="C529" s="396" t="s">
        <v>12</v>
      </c>
      <c r="D529" s="396" t="s">
        <v>75</v>
      </c>
      <c r="E529" s="396" t="s">
        <v>320</v>
      </c>
      <c r="F529" s="396">
        <v>21549072.18</v>
      </c>
      <c r="G529" s="396">
        <v>21549072.18</v>
      </c>
      <c r="H529" s="396"/>
      <c r="I529" s="401">
        <v>1</v>
      </c>
      <c r="K529" s="402"/>
    </row>
    <row r="530" spans="2:11" x14ac:dyDescent="0.35">
      <c r="B530" s="396">
        <v>4</v>
      </c>
      <c r="C530" s="396" t="s">
        <v>12</v>
      </c>
      <c r="D530" s="396" t="s">
        <v>75</v>
      </c>
      <c r="E530" s="396" t="s">
        <v>453</v>
      </c>
      <c r="F530" s="396">
        <v>19898253.43</v>
      </c>
      <c r="G530" s="396">
        <v>19898253.43</v>
      </c>
      <c r="H530" s="396"/>
      <c r="I530" s="401">
        <v>1</v>
      </c>
      <c r="K530" s="402"/>
    </row>
    <row r="531" spans="2:11" x14ac:dyDescent="0.35">
      <c r="B531" s="396">
        <v>4</v>
      </c>
      <c r="C531" s="396" t="s">
        <v>64</v>
      </c>
      <c r="D531" s="396" t="s">
        <v>62</v>
      </c>
      <c r="E531" s="396" t="s">
        <v>62</v>
      </c>
      <c r="F531" s="396">
        <v>13126900</v>
      </c>
      <c r="G531" s="396">
        <v>13126900</v>
      </c>
      <c r="H531" s="396"/>
      <c r="I531" s="401">
        <v>1</v>
      </c>
      <c r="K531" s="402"/>
    </row>
    <row r="532" spans="2:11" x14ac:dyDescent="0.35">
      <c r="B532" s="396">
        <v>4</v>
      </c>
      <c r="C532" s="396" t="s">
        <v>64</v>
      </c>
      <c r="D532" s="396" t="s">
        <v>62</v>
      </c>
      <c r="E532" s="396" t="s">
        <v>383</v>
      </c>
      <c r="F532" s="396">
        <v>13126900</v>
      </c>
      <c r="G532" s="396">
        <v>13126900</v>
      </c>
      <c r="H532" s="396"/>
      <c r="I532" s="401">
        <v>1</v>
      </c>
      <c r="K532" s="402"/>
    </row>
    <row r="533" spans="2:11" x14ac:dyDescent="0.35">
      <c r="B533" s="396">
        <v>4</v>
      </c>
      <c r="C533" s="396" t="s">
        <v>64</v>
      </c>
      <c r="D533" s="396" t="s">
        <v>392</v>
      </c>
      <c r="E533" s="396" t="s">
        <v>393</v>
      </c>
      <c r="F533" s="396">
        <v>13126900</v>
      </c>
      <c r="G533" s="396">
        <v>13126900</v>
      </c>
      <c r="H533" s="396"/>
      <c r="I533" s="401">
        <v>1</v>
      </c>
      <c r="K533" s="402"/>
    </row>
    <row r="534" spans="2:11" x14ac:dyDescent="0.35">
      <c r="B534" s="396">
        <v>4</v>
      </c>
      <c r="C534" s="396" t="s">
        <v>93</v>
      </c>
      <c r="D534" s="396" t="s">
        <v>95</v>
      </c>
      <c r="E534" s="396" t="s">
        <v>66</v>
      </c>
      <c r="F534" s="396">
        <v>21325164.68</v>
      </c>
      <c r="G534" s="396">
        <v>21325164.68</v>
      </c>
      <c r="H534" s="396"/>
      <c r="I534" s="401">
        <v>2</v>
      </c>
      <c r="K534" s="402"/>
    </row>
    <row r="535" spans="2:11" x14ac:dyDescent="0.35">
      <c r="B535" s="396">
        <v>4</v>
      </c>
      <c r="C535" s="396" t="s">
        <v>93</v>
      </c>
      <c r="D535" s="396" t="s">
        <v>95</v>
      </c>
      <c r="E535" s="396" t="s">
        <v>67</v>
      </c>
      <c r="F535" s="396">
        <v>19323637.859999999</v>
      </c>
      <c r="G535" s="396">
        <v>19323637.859999999</v>
      </c>
      <c r="H535" s="396"/>
      <c r="I535" s="401">
        <v>1</v>
      </c>
      <c r="K535" s="402"/>
    </row>
    <row r="536" spans="2:11" x14ac:dyDescent="0.35">
      <c r="B536" s="396">
        <v>4</v>
      </c>
      <c r="C536" s="396" t="s">
        <v>93</v>
      </c>
      <c r="D536" s="396" t="s">
        <v>293</v>
      </c>
      <c r="E536" s="396" t="s">
        <v>335</v>
      </c>
      <c r="F536" s="396">
        <v>26223947.030000001</v>
      </c>
      <c r="G536" s="396">
        <v>26259243.204999998</v>
      </c>
      <c r="H536" s="396"/>
      <c r="I536" s="401">
        <v>2</v>
      </c>
      <c r="K536" s="402"/>
    </row>
    <row r="537" spans="2:11" x14ac:dyDescent="0.35">
      <c r="B537" s="396">
        <v>4</v>
      </c>
      <c r="C537" s="396" t="s">
        <v>93</v>
      </c>
      <c r="D537" s="396" t="s">
        <v>96</v>
      </c>
      <c r="E537" s="396" t="s">
        <v>96</v>
      </c>
      <c r="F537" s="396">
        <v>17365041.890000001</v>
      </c>
      <c r="G537" s="396">
        <v>17365041.890000001</v>
      </c>
      <c r="H537" s="396"/>
      <c r="I537" s="401">
        <v>1</v>
      </c>
      <c r="K537" s="402"/>
    </row>
    <row r="538" spans="2:11" x14ac:dyDescent="0.35">
      <c r="B538" s="396">
        <v>27</v>
      </c>
      <c r="C538" s="396" t="s">
        <v>63</v>
      </c>
      <c r="D538" s="396" t="s">
        <v>379</v>
      </c>
      <c r="E538" s="396" t="s">
        <v>362</v>
      </c>
      <c r="F538" s="396">
        <v>16496579.4</v>
      </c>
      <c r="G538" s="396">
        <v>16514066</v>
      </c>
      <c r="H538" s="396"/>
      <c r="I538" s="401">
        <v>1</v>
      </c>
      <c r="K538" s="402"/>
    </row>
    <row r="539" spans="2:11" x14ac:dyDescent="0.35">
      <c r="B539" s="396">
        <v>28</v>
      </c>
      <c r="C539" s="396" t="s">
        <v>11</v>
      </c>
      <c r="D539" s="396" t="s">
        <v>81</v>
      </c>
      <c r="E539" s="396" t="s">
        <v>90</v>
      </c>
      <c r="F539" s="396">
        <v>18176563.309999999</v>
      </c>
      <c r="G539" s="396">
        <v>18176563.309999999</v>
      </c>
      <c r="H539" s="396"/>
      <c r="I539" s="401">
        <v>1</v>
      </c>
      <c r="K539" s="402"/>
    </row>
    <row r="540" spans="2:11" x14ac:dyDescent="0.35">
      <c r="B540" s="396">
        <v>28</v>
      </c>
      <c r="C540" s="396" t="s">
        <v>11</v>
      </c>
      <c r="D540" s="396" t="s">
        <v>74</v>
      </c>
      <c r="E540" s="396" t="s">
        <v>98</v>
      </c>
      <c r="F540" s="396">
        <v>14367352.5</v>
      </c>
      <c r="G540" s="396">
        <v>14367352.5</v>
      </c>
      <c r="H540" s="396"/>
      <c r="I540" s="401">
        <v>1</v>
      </c>
      <c r="K540" s="402"/>
    </row>
    <row r="541" spans="2:11" x14ac:dyDescent="0.35">
      <c r="B541" s="396">
        <v>28</v>
      </c>
      <c r="C541" s="396" t="s">
        <v>11</v>
      </c>
      <c r="D541" s="396" t="s">
        <v>74</v>
      </c>
      <c r="E541" s="396" t="s">
        <v>317</v>
      </c>
      <c r="F541" s="396">
        <v>20037263.41</v>
      </c>
      <c r="G541" s="396">
        <v>20037263.41</v>
      </c>
      <c r="H541" s="396"/>
      <c r="I541" s="401">
        <v>1</v>
      </c>
      <c r="K541" s="402"/>
    </row>
    <row r="542" spans="2:11" x14ac:dyDescent="0.35">
      <c r="B542" s="396">
        <v>28</v>
      </c>
      <c r="C542" s="396" t="s">
        <v>11</v>
      </c>
      <c r="D542" s="396" t="s">
        <v>86</v>
      </c>
      <c r="E542" s="396" t="s">
        <v>406</v>
      </c>
      <c r="F542" s="396">
        <v>19780135.5</v>
      </c>
      <c r="G542" s="396">
        <v>19780135.5</v>
      </c>
      <c r="H542" s="396"/>
      <c r="I542" s="401">
        <v>1</v>
      </c>
      <c r="K542" s="402"/>
    </row>
    <row r="543" spans="2:11" x14ac:dyDescent="0.35">
      <c r="B543" s="396">
        <v>28</v>
      </c>
      <c r="C543" s="396" t="s">
        <v>64</v>
      </c>
      <c r="D543" s="396" t="s">
        <v>64</v>
      </c>
      <c r="E543" s="396" t="s">
        <v>336</v>
      </c>
      <c r="F543" s="396">
        <v>17234229.25</v>
      </c>
      <c r="G543" s="396">
        <v>17234229.25</v>
      </c>
      <c r="H543" s="396"/>
      <c r="I543" s="401">
        <v>1</v>
      </c>
      <c r="K543" s="402"/>
    </row>
    <row r="544" spans="2:11" x14ac:dyDescent="0.35">
      <c r="B544" s="396">
        <v>32</v>
      </c>
      <c r="C544" s="396" t="s">
        <v>63</v>
      </c>
      <c r="D544" s="396" t="s">
        <v>83</v>
      </c>
      <c r="E544" s="396" t="s">
        <v>560</v>
      </c>
      <c r="F544" s="396">
        <v>29721660.745454501</v>
      </c>
      <c r="G544" s="396">
        <v>29801422.250909101</v>
      </c>
      <c r="H544" s="396"/>
      <c r="I544" s="401">
        <v>11</v>
      </c>
      <c r="K544" s="402"/>
    </row>
    <row r="545" spans="2:11" x14ac:dyDescent="0.35">
      <c r="B545" s="396">
        <v>32</v>
      </c>
      <c r="C545" s="396" t="s">
        <v>64</v>
      </c>
      <c r="D545" s="396" t="s">
        <v>64</v>
      </c>
      <c r="E545" s="396" t="s">
        <v>382</v>
      </c>
      <c r="F545" s="396">
        <v>21660508.039999999</v>
      </c>
      <c r="G545" s="396">
        <v>21660508.039999999</v>
      </c>
      <c r="H545" s="396"/>
      <c r="I545" s="401">
        <v>3</v>
      </c>
      <c r="K545" s="402"/>
    </row>
    <row r="546" spans="2:11" x14ac:dyDescent="0.35">
      <c r="B546" s="396">
        <v>87</v>
      </c>
      <c r="C546" s="396" t="s">
        <v>91</v>
      </c>
      <c r="D546" s="396" t="s">
        <v>97</v>
      </c>
      <c r="E546" s="396" t="s">
        <v>444</v>
      </c>
      <c r="F546" s="396">
        <v>19288156.949999999</v>
      </c>
      <c r="G546" s="396">
        <v>19288156.949999999</v>
      </c>
      <c r="H546" s="396"/>
      <c r="I546" s="401">
        <v>1</v>
      </c>
      <c r="K546" s="402"/>
    </row>
    <row r="547" spans="2:11" x14ac:dyDescent="0.35">
      <c r="B547" s="396">
        <v>87</v>
      </c>
      <c r="C547" s="396" t="s">
        <v>12</v>
      </c>
      <c r="D547" s="396" t="s">
        <v>75</v>
      </c>
      <c r="E547" s="396" t="s">
        <v>453</v>
      </c>
      <c r="F547" s="396">
        <v>21162631.510000002</v>
      </c>
      <c r="G547" s="396">
        <v>21162631.510000002</v>
      </c>
      <c r="H547" s="396"/>
      <c r="I547" s="401">
        <v>1</v>
      </c>
      <c r="K547" s="402"/>
    </row>
    <row r="548" spans="2:11" x14ac:dyDescent="0.35">
      <c r="B548" s="396">
        <v>88</v>
      </c>
      <c r="C548" s="396" t="s">
        <v>11</v>
      </c>
      <c r="D548" s="396" t="s">
        <v>81</v>
      </c>
      <c r="E548" s="396" t="s">
        <v>87</v>
      </c>
      <c r="F548" s="396">
        <v>17983827.440000001</v>
      </c>
      <c r="G548" s="396">
        <v>17983827.440000001</v>
      </c>
      <c r="H548" s="396"/>
      <c r="I548" s="401">
        <v>1</v>
      </c>
      <c r="K548" s="402"/>
    </row>
    <row r="549" spans="2:11" x14ac:dyDescent="0.35">
      <c r="B549" s="396">
        <v>93</v>
      </c>
      <c r="C549" s="396" t="s">
        <v>91</v>
      </c>
      <c r="D549" s="396" t="s">
        <v>97</v>
      </c>
      <c r="E549" s="396" t="s">
        <v>444</v>
      </c>
      <c r="F549" s="396">
        <v>18253465.100000001</v>
      </c>
      <c r="G549" s="396">
        <v>18253465.100000001</v>
      </c>
      <c r="H549" s="396"/>
      <c r="I549" s="401">
        <v>1</v>
      </c>
      <c r="K549" s="402"/>
    </row>
    <row r="550" spans="2:11" x14ac:dyDescent="0.35">
      <c r="B550" s="396">
        <v>93</v>
      </c>
      <c r="C550" s="396" t="s">
        <v>11</v>
      </c>
      <c r="D550" s="396" t="s">
        <v>92</v>
      </c>
      <c r="E550" s="396" t="s">
        <v>475</v>
      </c>
      <c r="F550" s="396">
        <v>20272950</v>
      </c>
      <c r="G550" s="396">
        <v>20352950</v>
      </c>
      <c r="H550" s="396"/>
      <c r="I550" s="401">
        <v>1</v>
      </c>
      <c r="K550" s="402"/>
    </row>
    <row r="551" spans="2:11" x14ac:dyDescent="0.35">
      <c r="B551" s="396">
        <v>93</v>
      </c>
      <c r="C551" s="396" t="s">
        <v>11</v>
      </c>
      <c r="D551" s="396" t="s">
        <v>322</v>
      </c>
      <c r="E551" s="396" t="s">
        <v>304</v>
      </c>
      <c r="F551" s="396">
        <v>25545550</v>
      </c>
      <c r="G551" s="396">
        <v>25645550</v>
      </c>
      <c r="H551" s="396"/>
      <c r="I551" s="401">
        <v>1</v>
      </c>
      <c r="K551" s="402"/>
    </row>
    <row r="552" spans="2:11" x14ac:dyDescent="0.35">
      <c r="B552" s="396">
        <v>93</v>
      </c>
      <c r="C552" s="396" t="s">
        <v>11</v>
      </c>
      <c r="D552" s="396" t="s">
        <v>81</v>
      </c>
      <c r="E552" s="396" t="s">
        <v>87</v>
      </c>
      <c r="F552" s="396">
        <v>22726626.539999999</v>
      </c>
      <c r="G552" s="396">
        <v>22828019.530000001</v>
      </c>
      <c r="H552" s="396"/>
      <c r="I552" s="401">
        <v>1</v>
      </c>
      <c r="K552" s="402"/>
    </row>
    <row r="553" spans="2:11" x14ac:dyDescent="0.35">
      <c r="B553" s="396">
        <v>93</v>
      </c>
      <c r="C553" s="396" t="s">
        <v>12</v>
      </c>
      <c r="D553" s="396" t="s">
        <v>75</v>
      </c>
      <c r="E553" s="396" t="s">
        <v>521</v>
      </c>
      <c r="F553" s="396">
        <v>21787950</v>
      </c>
      <c r="G553" s="396">
        <v>21887950</v>
      </c>
      <c r="H553" s="396"/>
      <c r="I553" s="401">
        <v>1</v>
      </c>
      <c r="K553" s="402"/>
    </row>
    <row r="554" spans="2:11" x14ac:dyDescent="0.35">
      <c r="B554" s="396">
        <v>93</v>
      </c>
      <c r="C554" s="396" t="s">
        <v>13</v>
      </c>
      <c r="D554" s="396" t="s">
        <v>94</v>
      </c>
      <c r="E554" s="396" t="s">
        <v>377</v>
      </c>
      <c r="F554" s="396">
        <v>18615180</v>
      </c>
      <c r="G554" s="396">
        <v>18785180</v>
      </c>
      <c r="H554" s="396"/>
      <c r="I554" s="401">
        <v>1</v>
      </c>
      <c r="K554" s="402"/>
    </row>
    <row r="555" spans="2:11" x14ac:dyDescent="0.35">
      <c r="B555" s="396">
        <v>93</v>
      </c>
      <c r="C555" s="396" t="s">
        <v>13</v>
      </c>
      <c r="D555" s="396" t="s">
        <v>94</v>
      </c>
      <c r="E555" s="396" t="s">
        <v>300</v>
      </c>
      <c r="F555" s="396">
        <v>13054750</v>
      </c>
      <c r="G555" s="396">
        <v>13154750</v>
      </c>
      <c r="H555" s="396"/>
      <c r="I555" s="401">
        <v>1</v>
      </c>
      <c r="K555" s="402"/>
    </row>
    <row r="556" spans="2:11" x14ac:dyDescent="0.35">
      <c r="B556" s="396">
        <v>93</v>
      </c>
      <c r="C556" s="396" t="s">
        <v>63</v>
      </c>
      <c r="D556" s="396" t="s">
        <v>381</v>
      </c>
      <c r="E556" s="396" t="s">
        <v>381</v>
      </c>
      <c r="F556" s="396">
        <v>20457337.534615401</v>
      </c>
      <c r="G556" s="396">
        <v>20503372.933846202</v>
      </c>
      <c r="H556" s="396"/>
      <c r="I556" s="401">
        <v>13</v>
      </c>
      <c r="K556" s="402"/>
    </row>
    <row r="557" spans="2:11" x14ac:dyDescent="0.35">
      <c r="B557" s="396">
        <v>93</v>
      </c>
      <c r="C557" s="396" t="s">
        <v>63</v>
      </c>
      <c r="D557" s="396" t="s">
        <v>428</v>
      </c>
      <c r="E557" s="396" t="s">
        <v>428</v>
      </c>
      <c r="F557" s="396">
        <v>14932157.550000001</v>
      </c>
      <c r="G557" s="396">
        <v>14932157.550000001</v>
      </c>
      <c r="H557" s="396"/>
      <c r="I557" s="401">
        <v>1</v>
      </c>
      <c r="K557" s="402"/>
    </row>
    <row r="558" spans="2:11" x14ac:dyDescent="0.35">
      <c r="B558" s="396">
        <v>93</v>
      </c>
      <c r="C558" s="396" t="s">
        <v>63</v>
      </c>
      <c r="D558" s="396" t="s">
        <v>331</v>
      </c>
      <c r="E558" s="396" t="s">
        <v>339</v>
      </c>
      <c r="F558" s="396">
        <v>20360803.559999999</v>
      </c>
      <c r="G558" s="396">
        <v>20549549.870000001</v>
      </c>
      <c r="H558" s="396"/>
      <c r="I558" s="401">
        <v>2</v>
      </c>
      <c r="K558" s="402"/>
    </row>
    <row r="559" spans="2:11" x14ac:dyDescent="0.35">
      <c r="B559" s="396">
        <v>93</v>
      </c>
      <c r="C559" s="396" t="s">
        <v>64</v>
      </c>
      <c r="D559" s="396" t="s">
        <v>64</v>
      </c>
      <c r="E559" s="396" t="s">
        <v>382</v>
      </c>
      <c r="F559" s="396">
        <v>17272950</v>
      </c>
      <c r="G559" s="396">
        <v>17372950</v>
      </c>
      <c r="H559" s="396"/>
      <c r="I559" s="401">
        <v>1</v>
      </c>
      <c r="K559" s="402"/>
    </row>
    <row r="560" spans="2:11" x14ac:dyDescent="0.35">
      <c r="B560" s="396">
        <v>93</v>
      </c>
      <c r="C560" s="396" t="s">
        <v>64</v>
      </c>
      <c r="D560" s="396" t="s">
        <v>64</v>
      </c>
      <c r="E560" s="396" t="s">
        <v>541</v>
      </c>
      <c r="F560" s="396">
        <v>17231053.785714298</v>
      </c>
      <c r="G560" s="396">
        <v>17231053.785714298</v>
      </c>
      <c r="H560" s="396"/>
      <c r="I560" s="401">
        <v>7</v>
      </c>
      <c r="K560" s="402"/>
    </row>
    <row r="561" spans="2:11" x14ac:dyDescent="0.35">
      <c r="B561" s="396">
        <v>93</v>
      </c>
      <c r="C561" s="396" t="s">
        <v>64</v>
      </c>
      <c r="D561" s="396" t="s">
        <v>62</v>
      </c>
      <c r="E561" s="396" t="s">
        <v>62</v>
      </c>
      <c r="F561" s="396">
        <v>16552088.295</v>
      </c>
      <c r="G561" s="396">
        <v>16552088.295</v>
      </c>
      <c r="H561" s="396"/>
      <c r="I561" s="401">
        <v>2</v>
      </c>
      <c r="K561" s="402"/>
    </row>
    <row r="562" spans="2:11" x14ac:dyDescent="0.35">
      <c r="B562" s="396">
        <v>93</v>
      </c>
      <c r="C562" s="396" t="s">
        <v>64</v>
      </c>
      <c r="D562" s="396" t="s">
        <v>77</v>
      </c>
      <c r="E562" s="396" t="s">
        <v>390</v>
      </c>
      <c r="F562" s="396">
        <v>18258603.140000001</v>
      </c>
      <c r="G562" s="396">
        <v>18358840.609999999</v>
      </c>
      <c r="H562" s="396"/>
      <c r="I562" s="401">
        <v>1</v>
      </c>
      <c r="K562" s="402"/>
    </row>
    <row r="563" spans="2:11" x14ac:dyDescent="0.35">
      <c r="B563" s="396">
        <v>93</v>
      </c>
      <c r="C563" s="396" t="s">
        <v>93</v>
      </c>
      <c r="D563" s="396" t="s">
        <v>95</v>
      </c>
      <c r="E563" s="396" t="s">
        <v>301</v>
      </c>
      <c r="F563" s="396">
        <v>20459614.670000002</v>
      </c>
      <c r="G563" s="396">
        <v>20459614.670000002</v>
      </c>
      <c r="H563" s="396"/>
      <c r="I563" s="401">
        <v>2</v>
      </c>
      <c r="K563" s="402"/>
    </row>
    <row r="564" spans="2:11" x14ac:dyDescent="0.35">
      <c r="B564" s="396">
        <v>93</v>
      </c>
      <c r="C564" s="396" t="s">
        <v>93</v>
      </c>
      <c r="D564" s="396" t="s">
        <v>95</v>
      </c>
      <c r="E564" s="396" t="s">
        <v>66</v>
      </c>
      <c r="F564" s="396">
        <v>19958223.260000002</v>
      </c>
      <c r="G564" s="396">
        <v>19986423.039999999</v>
      </c>
      <c r="H564" s="396"/>
      <c r="I564" s="401">
        <v>3</v>
      </c>
      <c r="K564" s="402"/>
    </row>
    <row r="565" spans="2:11" x14ac:dyDescent="0.35">
      <c r="B565" s="396">
        <v>93</v>
      </c>
      <c r="C565" s="396" t="s">
        <v>93</v>
      </c>
      <c r="D565" s="396" t="s">
        <v>95</v>
      </c>
      <c r="E565" s="396" t="s">
        <v>67</v>
      </c>
      <c r="F565" s="396">
        <v>20090197.93</v>
      </c>
      <c r="G565" s="396">
        <v>20099158.48</v>
      </c>
      <c r="H565" s="396"/>
      <c r="I565" s="401">
        <v>3</v>
      </c>
      <c r="K565" s="402"/>
    </row>
    <row r="566" spans="2:11" x14ac:dyDescent="0.35">
      <c r="B566" s="396">
        <v>93</v>
      </c>
      <c r="C566" s="396" t="s">
        <v>93</v>
      </c>
      <c r="D566" s="396" t="s">
        <v>96</v>
      </c>
      <c r="E566" s="396" t="s">
        <v>96</v>
      </c>
      <c r="F566" s="396">
        <v>20762473.942000002</v>
      </c>
      <c r="G566" s="396">
        <v>20819265.421999998</v>
      </c>
      <c r="H566" s="396"/>
      <c r="I566" s="401">
        <v>5</v>
      </c>
      <c r="K566" s="402"/>
    </row>
    <row r="567" spans="2:11" x14ac:dyDescent="0.35">
      <c r="B567" s="396">
        <v>93</v>
      </c>
      <c r="C567" s="396" t="s">
        <v>93</v>
      </c>
      <c r="D567" s="396" t="s">
        <v>96</v>
      </c>
      <c r="E567" s="396" t="s">
        <v>402</v>
      </c>
      <c r="F567" s="396">
        <v>19389634.699999999</v>
      </c>
      <c r="G567" s="396">
        <v>19449634.699999999</v>
      </c>
      <c r="H567" s="396"/>
      <c r="I567" s="401">
        <v>2</v>
      </c>
      <c r="K567" s="402"/>
    </row>
    <row r="568" spans="2:11" x14ac:dyDescent="0.35">
      <c r="B568" s="396">
        <v>93</v>
      </c>
      <c r="C568" s="396" t="s">
        <v>93</v>
      </c>
      <c r="D568" s="396" t="s">
        <v>96</v>
      </c>
      <c r="E568" s="396" t="s">
        <v>310</v>
      </c>
      <c r="F568" s="396">
        <v>18484145.620000001</v>
      </c>
      <c r="G568" s="396">
        <v>18519709.469999999</v>
      </c>
      <c r="H568" s="396"/>
      <c r="I568" s="401">
        <v>1</v>
      </c>
      <c r="K568" s="402"/>
    </row>
    <row r="569" spans="2:11" x14ac:dyDescent="0.35">
      <c r="B569" s="396">
        <v>94</v>
      </c>
      <c r="C569" s="396" t="s">
        <v>91</v>
      </c>
      <c r="D569" s="396" t="s">
        <v>97</v>
      </c>
      <c r="E569" s="396" t="s">
        <v>444</v>
      </c>
      <c r="F569" s="396">
        <v>13000089.35</v>
      </c>
      <c r="G569" s="396">
        <v>13125026.85</v>
      </c>
      <c r="H569" s="396"/>
      <c r="I569" s="396">
        <v>1</v>
      </c>
      <c r="K569" s="402"/>
    </row>
    <row r="570" spans="2:11" x14ac:dyDescent="0.35">
      <c r="B570" s="396">
        <v>94</v>
      </c>
      <c r="C570" s="396" t="s">
        <v>63</v>
      </c>
      <c r="D570" s="396" t="s">
        <v>379</v>
      </c>
      <c r="E570" s="396" t="s">
        <v>380</v>
      </c>
      <c r="F570" s="396">
        <v>14254694.42</v>
      </c>
      <c r="G570" s="396">
        <v>14385397.550000001</v>
      </c>
      <c r="H570" s="396"/>
      <c r="I570" s="401">
        <v>1</v>
      </c>
      <c r="K570" s="402"/>
    </row>
    <row r="571" spans="2:11" x14ac:dyDescent="0.35">
      <c r="B571" s="396">
        <v>101</v>
      </c>
      <c r="C571" s="396" t="s">
        <v>91</v>
      </c>
      <c r="D571" s="396" t="s">
        <v>91</v>
      </c>
      <c r="E571" s="396" t="s">
        <v>433</v>
      </c>
      <c r="F571" s="396">
        <v>24940330.140000001</v>
      </c>
      <c r="G571" s="396">
        <v>24940330.140000001</v>
      </c>
      <c r="H571" s="396"/>
      <c r="I571" s="401">
        <v>1</v>
      </c>
      <c r="K571" s="402"/>
    </row>
    <row r="572" spans="2:11" x14ac:dyDescent="0.35">
      <c r="B572" s="396">
        <v>101</v>
      </c>
      <c r="C572" s="396" t="s">
        <v>64</v>
      </c>
      <c r="D572" s="396" t="s">
        <v>62</v>
      </c>
      <c r="E572" s="396" t="s">
        <v>445</v>
      </c>
      <c r="F572" s="396">
        <v>18442421.510000002</v>
      </c>
      <c r="G572" s="396">
        <v>18442421.510000002</v>
      </c>
      <c r="H572" s="396"/>
      <c r="I572" s="401">
        <v>1</v>
      </c>
      <c r="K572" s="402"/>
    </row>
    <row r="573" spans="2:11" x14ac:dyDescent="0.35">
      <c r="B573" s="396">
        <v>116</v>
      </c>
      <c r="C573" s="396" t="s">
        <v>63</v>
      </c>
      <c r="D573" s="396" t="s">
        <v>294</v>
      </c>
      <c r="E573" s="396" t="s">
        <v>498</v>
      </c>
      <c r="F573" s="396">
        <v>16852905.100000001</v>
      </c>
      <c r="G573" s="396">
        <v>16852905.100000001</v>
      </c>
      <c r="H573" s="396"/>
      <c r="I573" s="401">
        <v>1</v>
      </c>
      <c r="K573" s="402"/>
    </row>
    <row r="574" spans="2:11" x14ac:dyDescent="0.35">
      <c r="B574" s="396">
        <v>117</v>
      </c>
      <c r="C574" s="396" t="s">
        <v>11</v>
      </c>
      <c r="D574" s="396" t="s">
        <v>92</v>
      </c>
      <c r="E574" s="396" t="s">
        <v>506</v>
      </c>
      <c r="F574" s="396">
        <v>12720000</v>
      </c>
      <c r="G574" s="396">
        <v>13035386.439999999</v>
      </c>
      <c r="H574" s="396"/>
      <c r="I574" s="401">
        <v>1</v>
      </c>
      <c r="K574" s="402"/>
    </row>
    <row r="575" spans="2:11" x14ac:dyDescent="0.35">
      <c r="B575" s="396">
        <v>117</v>
      </c>
      <c r="C575" s="396" t="s">
        <v>11</v>
      </c>
      <c r="D575" s="396" t="s">
        <v>74</v>
      </c>
      <c r="E575" s="396" t="s">
        <v>334</v>
      </c>
      <c r="F575" s="396">
        <v>13688884.125</v>
      </c>
      <c r="G575" s="396">
        <v>13849849.125</v>
      </c>
      <c r="H575" s="396"/>
      <c r="I575" s="401">
        <v>2</v>
      </c>
      <c r="K575" s="402"/>
    </row>
    <row r="576" spans="2:11" x14ac:dyDescent="0.35">
      <c r="B576" s="396">
        <v>117</v>
      </c>
      <c r="C576" s="396" t="s">
        <v>63</v>
      </c>
      <c r="D576" s="396" t="s">
        <v>381</v>
      </c>
      <c r="E576" s="396" t="s">
        <v>381</v>
      </c>
      <c r="F576" s="396">
        <v>22363254.420000002</v>
      </c>
      <c r="G576" s="396">
        <v>22363254.420000002</v>
      </c>
      <c r="H576" s="396"/>
      <c r="I576" s="401">
        <v>1</v>
      </c>
      <c r="K576" s="402"/>
    </row>
    <row r="577" spans="2:11" x14ac:dyDescent="0.35">
      <c r="B577" s="396"/>
      <c r="C577" s="396"/>
      <c r="D577" s="396"/>
      <c r="E577" s="396"/>
      <c r="F577" s="396"/>
      <c r="G577" s="396"/>
      <c r="H577" s="396"/>
      <c r="I577" s="401"/>
      <c r="K577" s="402"/>
    </row>
    <row r="578" spans="2:11" x14ac:dyDescent="0.35">
      <c r="B578" s="396"/>
      <c r="C578" s="396"/>
      <c r="D578" s="396"/>
      <c r="E578" s="396"/>
      <c r="F578" s="396"/>
      <c r="G578" s="396"/>
      <c r="H578" s="396"/>
      <c r="I578" s="401"/>
      <c r="K578" s="402"/>
    </row>
    <row r="579" spans="2:11" x14ac:dyDescent="0.35">
      <c r="B579" s="396"/>
      <c r="C579" s="396"/>
      <c r="D579" s="396"/>
      <c r="E579" s="396"/>
      <c r="F579" s="396"/>
      <c r="G579" s="396"/>
      <c r="H579" s="396"/>
      <c r="I579" s="401"/>
      <c r="K579" s="402"/>
    </row>
    <row r="580" spans="2:11" x14ac:dyDescent="0.35">
      <c r="B580" s="396"/>
      <c r="C580" s="396"/>
      <c r="D580" s="396"/>
      <c r="E580" s="396"/>
      <c r="F580" s="396"/>
      <c r="G580" s="396"/>
      <c r="H580" s="396"/>
      <c r="I580" s="401"/>
      <c r="K580" s="402"/>
    </row>
    <row r="581" spans="2:11" x14ac:dyDescent="0.35">
      <c r="B581" s="396"/>
      <c r="C581" s="396"/>
      <c r="D581" s="396"/>
      <c r="E581" s="396"/>
      <c r="F581" s="396"/>
      <c r="G581" s="396"/>
      <c r="H581" s="396"/>
      <c r="I581" s="401"/>
      <c r="K581" s="402"/>
    </row>
    <row r="582" spans="2:11" x14ac:dyDescent="0.35">
      <c r="B582" s="396"/>
      <c r="C582" s="396"/>
      <c r="D582" s="396"/>
      <c r="E582" s="396"/>
      <c r="F582" s="396"/>
      <c r="G582" s="396"/>
      <c r="H582" s="396"/>
      <c r="I582" s="401"/>
      <c r="K582" s="402"/>
    </row>
    <row r="583" spans="2:11" x14ac:dyDescent="0.35">
      <c r="B583" s="396"/>
      <c r="C583" s="396"/>
      <c r="D583" s="396"/>
      <c r="E583" s="396"/>
      <c r="F583" s="396"/>
      <c r="G583" s="396"/>
      <c r="H583" s="396"/>
      <c r="I583" s="401"/>
      <c r="K583" s="402"/>
    </row>
    <row r="584" spans="2:11" x14ac:dyDescent="0.35">
      <c r="B584" s="396"/>
      <c r="C584" s="396"/>
      <c r="D584" s="396"/>
      <c r="E584" s="396"/>
      <c r="F584" s="396"/>
      <c r="G584" s="396"/>
      <c r="H584" s="396"/>
      <c r="I584" s="401"/>
      <c r="K584" s="402"/>
    </row>
    <row r="585" spans="2:11" x14ac:dyDescent="0.35">
      <c r="B585" s="396"/>
      <c r="C585" s="396"/>
      <c r="D585" s="396"/>
      <c r="E585" s="396"/>
      <c r="F585" s="396"/>
      <c r="G585" s="396"/>
      <c r="H585" s="396"/>
      <c r="I585" s="401"/>
      <c r="K585" s="402"/>
    </row>
    <row r="586" spans="2:11" x14ac:dyDescent="0.35">
      <c r="B586" s="396"/>
      <c r="C586" s="396"/>
      <c r="D586" s="396"/>
      <c r="E586" s="396"/>
      <c r="F586" s="396"/>
      <c r="G586" s="396"/>
      <c r="H586" s="396"/>
      <c r="I586" s="401"/>
      <c r="K586" s="402"/>
    </row>
    <row r="587" spans="2:11" x14ac:dyDescent="0.35">
      <c r="B587" s="396"/>
      <c r="C587" s="396"/>
      <c r="D587" s="396"/>
      <c r="E587" s="396"/>
      <c r="F587" s="396"/>
      <c r="G587" s="396"/>
      <c r="H587" s="396"/>
      <c r="I587" s="401"/>
      <c r="K587" s="402"/>
    </row>
    <row r="588" spans="2:11" x14ac:dyDescent="0.35">
      <c r="B588" s="396"/>
      <c r="C588" s="396"/>
      <c r="D588" s="396"/>
      <c r="E588" s="396"/>
      <c r="F588" s="396"/>
      <c r="G588" s="396"/>
      <c r="H588" s="396"/>
      <c r="I588" s="401"/>
      <c r="K588" s="402"/>
    </row>
    <row r="589" spans="2:11" x14ac:dyDescent="0.35">
      <c r="B589" s="396"/>
      <c r="C589" s="396"/>
      <c r="D589" s="396"/>
      <c r="E589" s="396"/>
      <c r="F589" s="396"/>
      <c r="G589" s="396"/>
      <c r="H589" s="396"/>
      <c r="I589" s="401"/>
      <c r="K589" s="402"/>
    </row>
    <row r="590" spans="2:11" x14ac:dyDescent="0.35">
      <c r="B590" s="396"/>
      <c r="C590" s="396"/>
      <c r="D590" s="396"/>
      <c r="E590" s="396"/>
      <c r="F590" s="396"/>
      <c r="G590" s="396"/>
      <c r="H590" s="396"/>
      <c r="I590" s="401"/>
      <c r="K590" s="402"/>
    </row>
    <row r="591" spans="2:11" x14ac:dyDescent="0.35">
      <c r="B591" s="396"/>
      <c r="C591" s="396"/>
      <c r="D591" s="396"/>
      <c r="E591" s="396"/>
      <c r="F591" s="396"/>
      <c r="G591" s="396"/>
      <c r="H591" s="396"/>
      <c r="I591" s="401"/>
      <c r="K591" s="402"/>
    </row>
    <row r="592" spans="2:11" x14ac:dyDescent="0.35">
      <c r="B592" s="396"/>
      <c r="C592" s="396"/>
      <c r="D592" s="396"/>
      <c r="E592" s="396"/>
      <c r="F592" s="396"/>
      <c r="G592" s="396"/>
      <c r="H592" s="396"/>
      <c r="I592" s="401"/>
      <c r="K592" s="402"/>
    </row>
    <row r="593" spans="2:11" x14ac:dyDescent="0.35">
      <c r="B593" s="396"/>
      <c r="C593" s="396"/>
      <c r="D593" s="396"/>
      <c r="E593" s="396"/>
      <c r="F593" s="396"/>
      <c r="G593" s="396"/>
      <c r="H593" s="396"/>
      <c r="I593" s="401"/>
      <c r="K593" s="402"/>
    </row>
    <row r="594" spans="2:11" x14ac:dyDescent="0.35">
      <c r="B594" s="396"/>
      <c r="C594" s="396"/>
      <c r="D594" s="396"/>
      <c r="E594" s="396"/>
      <c r="F594" s="396"/>
      <c r="G594" s="396"/>
      <c r="H594" s="396"/>
      <c r="I594" s="401"/>
      <c r="K594" s="402"/>
    </row>
    <row r="595" spans="2:11" x14ac:dyDescent="0.35">
      <c r="B595" s="396"/>
      <c r="C595" s="396"/>
      <c r="D595" s="396"/>
      <c r="E595" s="396"/>
      <c r="F595" s="396"/>
      <c r="G595" s="396"/>
      <c r="H595" s="396"/>
      <c r="I595" s="401"/>
      <c r="K595" s="402"/>
    </row>
    <row r="596" spans="2:11" x14ac:dyDescent="0.35">
      <c r="B596" s="396"/>
      <c r="C596" s="396"/>
      <c r="D596" s="396"/>
      <c r="E596" s="396"/>
      <c r="F596" s="396"/>
      <c r="G596" s="396"/>
      <c r="H596" s="396"/>
      <c r="I596" s="401"/>
      <c r="K596" s="402"/>
    </row>
    <row r="597" spans="2:11" x14ac:dyDescent="0.35">
      <c r="B597" s="396"/>
      <c r="C597" s="396"/>
      <c r="D597" s="396"/>
      <c r="E597" s="396"/>
      <c r="F597" s="396"/>
      <c r="G597" s="396"/>
      <c r="H597" s="396"/>
      <c r="I597" s="401"/>
      <c r="K597" s="402"/>
    </row>
    <row r="598" spans="2:11" x14ac:dyDescent="0.35">
      <c r="B598" s="396"/>
      <c r="C598" s="396"/>
      <c r="D598" s="396"/>
      <c r="E598" s="396"/>
      <c r="F598" s="396"/>
      <c r="G598" s="396"/>
      <c r="H598" s="396"/>
      <c r="I598" s="401"/>
      <c r="K598" s="402"/>
    </row>
    <row r="599" spans="2:11" x14ac:dyDescent="0.35">
      <c r="B599" s="396"/>
      <c r="C599" s="396"/>
      <c r="D599" s="396"/>
      <c r="E599" s="397"/>
      <c r="F599" s="396"/>
      <c r="G599" s="396"/>
      <c r="H599" s="396"/>
      <c r="I599" s="398"/>
      <c r="K599" s="402"/>
    </row>
    <row r="600" spans="2:11" x14ac:dyDescent="0.35">
      <c r="B600" s="396"/>
      <c r="C600" s="396"/>
      <c r="D600" s="396"/>
      <c r="E600" s="397"/>
      <c r="F600" s="396"/>
      <c r="G600" s="396"/>
      <c r="H600" s="396"/>
      <c r="I600" s="398"/>
      <c r="K600" s="402"/>
    </row>
    <row r="601" spans="2:11" x14ac:dyDescent="0.35">
      <c r="B601" s="396"/>
      <c r="C601" s="396"/>
      <c r="D601" s="396"/>
      <c r="E601" s="397"/>
      <c r="F601" s="396"/>
      <c r="G601" s="396"/>
      <c r="H601" s="396"/>
      <c r="I601" s="398"/>
      <c r="K601" s="402"/>
    </row>
    <row r="602" spans="2:11" x14ac:dyDescent="0.35">
      <c r="B602" s="396"/>
      <c r="C602" s="396"/>
      <c r="D602" s="396"/>
      <c r="E602" s="397"/>
      <c r="F602" s="396"/>
      <c r="G602" s="396"/>
      <c r="H602" s="396"/>
      <c r="I602" s="398"/>
      <c r="K602" s="402"/>
    </row>
    <row r="603" spans="2:11" x14ac:dyDescent="0.35">
      <c r="B603" s="396"/>
      <c r="C603" s="396"/>
      <c r="D603" s="396"/>
      <c r="E603" s="397"/>
      <c r="F603" s="396"/>
      <c r="G603" s="396"/>
      <c r="H603" s="396"/>
      <c r="I603" s="398"/>
      <c r="K603" s="402"/>
    </row>
    <row r="604" spans="2:11" x14ac:dyDescent="0.35">
      <c r="B604" s="396"/>
      <c r="C604" s="396"/>
      <c r="D604" s="396"/>
      <c r="E604" s="397"/>
      <c r="F604" s="396"/>
      <c r="G604" s="396"/>
      <c r="H604" s="396"/>
      <c r="I604" s="398"/>
      <c r="K604" s="402"/>
    </row>
    <row r="605" spans="2:11" x14ac:dyDescent="0.35">
      <c r="B605" s="396"/>
      <c r="C605" s="396"/>
      <c r="D605" s="396"/>
      <c r="E605" s="397"/>
      <c r="F605" s="396"/>
      <c r="G605" s="396"/>
      <c r="H605" s="396"/>
      <c r="I605" s="398"/>
      <c r="K605" s="402"/>
    </row>
    <row r="606" spans="2:11" x14ac:dyDescent="0.35">
      <c r="B606" s="396"/>
      <c r="C606" s="396"/>
      <c r="D606" s="396"/>
      <c r="E606" s="397"/>
      <c r="F606" s="396"/>
      <c r="G606" s="396"/>
      <c r="H606" s="396"/>
      <c r="I606" s="398"/>
      <c r="K606" s="402"/>
    </row>
    <row r="607" spans="2:11" x14ac:dyDescent="0.35">
      <c r="B607" s="396"/>
      <c r="C607" s="396"/>
      <c r="D607" s="396"/>
      <c r="E607" s="397"/>
      <c r="F607" s="396"/>
      <c r="G607" s="396"/>
      <c r="H607" s="396"/>
      <c r="I607" s="398"/>
      <c r="K607" s="402"/>
    </row>
    <row r="608" spans="2:11" x14ac:dyDescent="0.35">
      <c r="B608" s="396"/>
      <c r="C608" s="396"/>
      <c r="D608" s="396"/>
      <c r="E608" s="397"/>
      <c r="F608" s="396"/>
      <c r="G608" s="396"/>
      <c r="H608" s="396"/>
      <c r="I608" s="398"/>
      <c r="K608" s="402"/>
    </row>
    <row r="609" spans="2:11" x14ac:dyDescent="0.35">
      <c r="B609" s="396"/>
      <c r="C609" s="396"/>
      <c r="D609" s="396"/>
      <c r="E609" s="397"/>
      <c r="F609" s="396"/>
      <c r="G609" s="396"/>
      <c r="H609" s="396"/>
      <c r="I609" s="398"/>
      <c r="K609" s="402"/>
    </row>
    <row r="610" spans="2:11" x14ac:dyDescent="0.35">
      <c r="B610" s="396"/>
      <c r="C610" s="396"/>
      <c r="D610" s="396"/>
      <c r="E610" s="397"/>
      <c r="F610" s="396"/>
      <c r="G610" s="396"/>
      <c r="H610" s="396"/>
      <c r="I610" s="398"/>
      <c r="K610" s="402"/>
    </row>
    <row r="611" spans="2:11" x14ac:dyDescent="0.35">
      <c r="B611" s="396"/>
      <c r="C611" s="396"/>
      <c r="D611" s="396"/>
      <c r="E611" s="397"/>
      <c r="F611" s="396"/>
      <c r="G611" s="396"/>
      <c r="H611" s="396"/>
      <c r="I611" s="398"/>
      <c r="K611" s="402"/>
    </row>
    <row r="612" spans="2:11" x14ac:dyDescent="0.35">
      <c r="B612" s="396"/>
      <c r="C612" s="396"/>
      <c r="D612" s="396"/>
      <c r="E612" s="397"/>
      <c r="F612" s="396"/>
      <c r="G612" s="396"/>
      <c r="H612" s="396"/>
      <c r="I612" s="398"/>
      <c r="K612" s="402"/>
    </row>
    <row r="613" spans="2:11" x14ac:dyDescent="0.35">
      <c r="B613" s="396"/>
      <c r="C613" s="396"/>
      <c r="D613" s="396"/>
      <c r="E613" s="397"/>
      <c r="F613" s="396"/>
      <c r="G613" s="396"/>
      <c r="H613" s="396"/>
      <c r="I613" s="398"/>
      <c r="K613" s="402"/>
    </row>
    <row r="614" spans="2:11" x14ac:dyDescent="0.35">
      <c r="B614" s="396"/>
      <c r="C614" s="396"/>
      <c r="D614" s="396"/>
      <c r="E614" s="397"/>
      <c r="F614" s="396"/>
      <c r="G614" s="396"/>
      <c r="H614" s="396"/>
      <c r="I614" s="398"/>
      <c r="K614" s="402"/>
    </row>
    <row r="615" spans="2:11" x14ac:dyDescent="0.35">
      <c r="B615" s="396"/>
      <c r="C615" s="396"/>
      <c r="D615" s="396"/>
      <c r="E615" s="397"/>
      <c r="F615" s="396"/>
      <c r="G615" s="396"/>
      <c r="H615" s="396"/>
      <c r="I615" s="398"/>
      <c r="K615" s="402"/>
    </row>
    <row r="616" spans="2:11" x14ac:dyDescent="0.35">
      <c r="B616" s="396"/>
      <c r="C616" s="396"/>
      <c r="D616" s="396"/>
      <c r="E616" s="397"/>
      <c r="F616" s="396"/>
      <c r="G616" s="396"/>
      <c r="H616" s="396"/>
      <c r="I616" s="398"/>
      <c r="K616" s="402"/>
    </row>
    <row r="617" spans="2:11" x14ac:dyDescent="0.35">
      <c r="B617" s="396"/>
      <c r="C617" s="396"/>
      <c r="D617" s="396"/>
      <c r="E617" s="397"/>
      <c r="F617" s="396"/>
      <c r="G617" s="396"/>
      <c r="H617" s="396"/>
      <c r="I617" s="398"/>
      <c r="K617" s="402"/>
    </row>
    <row r="618" spans="2:11" x14ac:dyDescent="0.35">
      <c r="B618" s="396"/>
      <c r="C618" s="396"/>
      <c r="D618" s="396"/>
      <c r="E618" s="397"/>
      <c r="F618" s="396"/>
      <c r="G618" s="396"/>
      <c r="H618" s="396"/>
      <c r="I618" s="398"/>
      <c r="K618" s="402"/>
    </row>
    <row r="619" spans="2:11" x14ac:dyDescent="0.35">
      <c r="B619" s="396"/>
      <c r="C619" s="396"/>
      <c r="D619" s="396"/>
      <c r="E619" s="397"/>
      <c r="F619" s="396"/>
      <c r="G619" s="396"/>
      <c r="H619" s="396"/>
      <c r="I619" s="398"/>
      <c r="K619" s="402"/>
    </row>
    <row r="620" spans="2:11" x14ac:dyDescent="0.35">
      <c r="B620" s="396"/>
      <c r="C620" s="396"/>
      <c r="D620" s="396"/>
      <c r="E620" s="397"/>
      <c r="F620" s="396"/>
      <c r="G620" s="396"/>
      <c r="H620" s="396"/>
      <c r="I620" s="398"/>
      <c r="K620" s="402"/>
    </row>
    <row r="621" spans="2:11" x14ac:dyDescent="0.35">
      <c r="B621" s="396"/>
      <c r="C621" s="396"/>
      <c r="D621" s="396"/>
      <c r="E621" s="397"/>
      <c r="F621" s="396"/>
      <c r="G621" s="396"/>
      <c r="H621" s="396"/>
      <c r="I621" s="398"/>
      <c r="K621" s="402"/>
    </row>
    <row r="622" spans="2:11" x14ac:dyDescent="0.35">
      <c r="B622" s="396"/>
      <c r="C622" s="396"/>
      <c r="D622" s="396"/>
      <c r="E622" s="397"/>
      <c r="F622" s="396"/>
      <c r="G622" s="396"/>
      <c r="H622" s="396"/>
      <c r="I622" s="398"/>
      <c r="K622" s="402"/>
    </row>
    <row r="623" spans="2:11" x14ac:dyDescent="0.35">
      <c r="B623" s="396"/>
      <c r="C623" s="396"/>
      <c r="D623" s="396"/>
      <c r="E623" s="397"/>
      <c r="F623" s="396"/>
      <c r="G623" s="396"/>
      <c r="H623" s="396"/>
      <c r="I623" s="398"/>
      <c r="K623" s="402"/>
    </row>
    <row r="624" spans="2:11" x14ac:dyDescent="0.35">
      <c r="B624" s="396"/>
      <c r="C624" s="396"/>
      <c r="D624" s="396"/>
      <c r="E624" s="397"/>
      <c r="F624" s="396"/>
      <c r="G624" s="396"/>
      <c r="H624" s="396"/>
      <c r="I624" s="398"/>
      <c r="K624" s="402"/>
    </row>
    <row r="625" spans="2:11" x14ac:dyDescent="0.35">
      <c r="B625" s="396"/>
      <c r="C625" s="396"/>
      <c r="D625" s="396"/>
      <c r="E625" s="397"/>
      <c r="F625" s="396"/>
      <c r="G625" s="396"/>
      <c r="H625" s="396"/>
      <c r="I625" s="398"/>
      <c r="K625" s="402"/>
    </row>
    <row r="626" spans="2:11" x14ac:dyDescent="0.35">
      <c r="B626" s="396"/>
      <c r="C626" s="396"/>
      <c r="D626" s="396"/>
      <c r="E626" s="397"/>
      <c r="F626" s="396"/>
      <c r="G626" s="396"/>
      <c r="H626" s="396"/>
      <c r="I626" s="398"/>
      <c r="K626" s="402"/>
    </row>
    <row r="627" spans="2:11" x14ac:dyDescent="0.35">
      <c r="B627" s="396"/>
      <c r="C627" s="396"/>
      <c r="D627" s="396"/>
      <c r="E627" s="397"/>
      <c r="F627" s="396"/>
      <c r="G627" s="396"/>
      <c r="H627" s="396"/>
      <c r="I627" s="398"/>
      <c r="K627" s="402"/>
    </row>
    <row r="628" spans="2:11" x14ac:dyDescent="0.35">
      <c r="B628" s="396"/>
      <c r="C628" s="396"/>
      <c r="D628" s="396"/>
      <c r="E628" s="397"/>
      <c r="F628" s="396"/>
      <c r="G628" s="396"/>
      <c r="H628" s="396"/>
      <c r="I628" s="398"/>
      <c r="K628" s="402"/>
    </row>
    <row r="629" spans="2:11" x14ac:dyDescent="0.35">
      <c r="B629" s="396"/>
      <c r="C629" s="396"/>
      <c r="D629" s="396"/>
      <c r="E629" s="397"/>
      <c r="F629" s="396"/>
      <c r="G629" s="396"/>
      <c r="H629" s="396"/>
      <c r="I629" s="398"/>
      <c r="K629" s="402"/>
    </row>
    <row r="630" spans="2:11" x14ac:dyDescent="0.35">
      <c r="B630" s="396"/>
      <c r="C630" s="396"/>
      <c r="D630" s="396"/>
      <c r="E630" s="397"/>
      <c r="F630" s="396"/>
      <c r="G630" s="396"/>
      <c r="H630" s="396"/>
      <c r="I630" s="398"/>
      <c r="K630" s="402"/>
    </row>
    <row r="631" spans="2:11" x14ac:dyDescent="0.35">
      <c r="B631" s="396"/>
      <c r="C631" s="396"/>
      <c r="D631" s="396"/>
      <c r="E631" s="397"/>
      <c r="F631" s="396"/>
      <c r="G631" s="396"/>
      <c r="H631" s="396"/>
      <c r="I631" s="398"/>
      <c r="K631" s="402"/>
    </row>
    <row r="632" spans="2:11" x14ac:dyDescent="0.35">
      <c r="B632" s="396"/>
      <c r="C632" s="396"/>
      <c r="D632" s="396"/>
      <c r="E632" s="397"/>
      <c r="F632" s="396"/>
      <c r="G632" s="396"/>
      <c r="H632" s="396"/>
      <c r="I632" s="398"/>
      <c r="K632" s="402"/>
    </row>
    <row r="633" spans="2:11" x14ac:dyDescent="0.35">
      <c r="B633" s="396"/>
      <c r="C633" s="396"/>
      <c r="D633" s="396"/>
      <c r="E633" s="397"/>
      <c r="F633" s="396"/>
      <c r="G633" s="396"/>
      <c r="H633" s="396"/>
      <c r="I633" s="398"/>
      <c r="K633" s="402"/>
    </row>
    <row r="634" spans="2:11" x14ac:dyDescent="0.35">
      <c r="B634" s="396"/>
      <c r="C634" s="397"/>
      <c r="D634" s="397"/>
      <c r="E634" s="397"/>
      <c r="F634" s="396"/>
      <c r="G634" s="396"/>
      <c r="H634" s="396"/>
      <c r="I634" s="398"/>
      <c r="K634" s="402"/>
    </row>
    <row r="635" spans="2:11" x14ac:dyDescent="0.35">
      <c r="B635" s="396"/>
      <c r="C635" s="397"/>
      <c r="D635" s="397"/>
      <c r="E635" s="397"/>
      <c r="F635" s="396"/>
      <c r="G635" s="396"/>
      <c r="H635" s="396"/>
      <c r="I635" s="398"/>
      <c r="K635" s="402"/>
    </row>
    <row r="636" spans="2:11" x14ac:dyDescent="0.35">
      <c r="B636" s="396"/>
      <c r="C636" s="397"/>
      <c r="D636" s="397"/>
      <c r="E636" s="397"/>
      <c r="F636" s="396"/>
      <c r="G636" s="396"/>
      <c r="H636" s="396"/>
      <c r="I636" s="398"/>
      <c r="K636" s="402"/>
    </row>
    <row r="637" spans="2:11" x14ac:dyDescent="0.35">
      <c r="B637" s="396"/>
      <c r="C637" s="397"/>
      <c r="D637" s="397"/>
      <c r="E637" s="397"/>
      <c r="F637" s="396"/>
      <c r="G637" s="396"/>
      <c r="H637" s="396"/>
      <c r="I637" s="398"/>
      <c r="K637" s="402"/>
    </row>
    <row r="638" spans="2:11" x14ac:dyDescent="0.35">
      <c r="B638" s="396"/>
      <c r="C638" s="397"/>
      <c r="D638" s="397"/>
      <c r="E638" s="397"/>
      <c r="F638" s="396"/>
      <c r="G638" s="396"/>
      <c r="H638" s="396"/>
      <c r="I638" s="398"/>
      <c r="K638" s="402"/>
    </row>
    <row r="639" spans="2:11" x14ac:dyDescent="0.35">
      <c r="B639" s="396"/>
      <c r="C639" s="397"/>
      <c r="D639" s="397"/>
      <c r="E639" s="397"/>
      <c r="F639" s="396"/>
      <c r="G639" s="396"/>
      <c r="H639" s="396"/>
      <c r="I639" s="398"/>
      <c r="K639" s="402"/>
    </row>
    <row r="640" spans="2:11" x14ac:dyDescent="0.35">
      <c r="B640" s="396"/>
      <c r="C640" s="397"/>
      <c r="D640" s="397"/>
      <c r="E640" s="397"/>
      <c r="F640" s="396"/>
      <c r="G640" s="396"/>
      <c r="H640" s="396"/>
      <c r="I640" s="398"/>
      <c r="K640" s="402"/>
    </row>
    <row r="641" spans="2:11" x14ac:dyDescent="0.35">
      <c r="B641" s="396"/>
      <c r="C641" s="397"/>
      <c r="D641" s="397"/>
      <c r="E641" s="397"/>
      <c r="F641" s="396"/>
      <c r="G641" s="396"/>
      <c r="H641" s="396"/>
      <c r="I641" s="398"/>
      <c r="K641" s="402"/>
    </row>
    <row r="642" spans="2:11" x14ac:dyDescent="0.35">
      <c r="B642" s="396"/>
      <c r="C642" s="397"/>
      <c r="D642" s="397"/>
      <c r="E642" s="397"/>
      <c r="F642" s="396"/>
      <c r="G642" s="396"/>
      <c r="H642" s="396"/>
      <c r="I642" s="398"/>
      <c r="K642" s="402"/>
    </row>
    <row r="643" spans="2:11" x14ac:dyDescent="0.35">
      <c r="B643" s="396"/>
      <c r="C643" s="397"/>
      <c r="D643" s="397"/>
      <c r="E643" s="397"/>
      <c r="F643" s="396"/>
      <c r="G643" s="396"/>
      <c r="H643" s="396"/>
      <c r="I643" s="398"/>
      <c r="K643" s="402"/>
    </row>
    <row r="644" spans="2:11" x14ac:dyDescent="0.35">
      <c r="B644" s="396"/>
      <c r="C644" s="397"/>
      <c r="D644" s="397"/>
      <c r="E644" s="397"/>
      <c r="F644" s="396"/>
      <c r="G644" s="396"/>
      <c r="H644" s="396"/>
      <c r="I644" s="398"/>
      <c r="K644" s="402"/>
    </row>
    <row r="645" spans="2:11" x14ac:dyDescent="0.35">
      <c r="B645" s="396"/>
      <c r="C645" s="397"/>
      <c r="D645" s="397"/>
      <c r="E645" s="397"/>
      <c r="F645" s="396"/>
      <c r="G645" s="396"/>
      <c r="H645" s="396"/>
      <c r="I645" s="398"/>
      <c r="K645" s="402"/>
    </row>
    <row r="646" spans="2:11" x14ac:dyDescent="0.35">
      <c r="B646" s="396"/>
      <c r="C646" s="397"/>
      <c r="D646" s="397"/>
      <c r="E646" s="397"/>
      <c r="F646" s="396"/>
      <c r="G646" s="396"/>
      <c r="H646" s="396"/>
      <c r="I646" s="398"/>
    </row>
    <row r="647" spans="2:11" x14ac:dyDescent="0.35">
      <c r="B647" s="396"/>
      <c r="C647" s="397"/>
      <c r="D647" s="397"/>
      <c r="E647" s="397"/>
      <c r="F647" s="396"/>
      <c r="G647" s="396"/>
      <c r="H647" s="396"/>
      <c r="I647" s="398"/>
    </row>
    <row r="648" spans="2:11" x14ac:dyDescent="0.35">
      <c r="B648" s="396"/>
      <c r="C648" s="397"/>
      <c r="D648" s="397"/>
      <c r="E648" s="397"/>
      <c r="F648" s="396"/>
      <c r="G648" s="396"/>
      <c r="H648" s="396"/>
      <c r="I648" s="398"/>
    </row>
    <row r="649" spans="2:11" x14ac:dyDescent="0.35">
      <c r="B649" s="396"/>
      <c r="C649" s="397"/>
      <c r="D649" s="397"/>
      <c r="E649" s="397"/>
      <c r="F649" s="396"/>
      <c r="G649" s="396"/>
      <c r="H649" s="396"/>
      <c r="I649" s="398"/>
    </row>
    <row r="650" spans="2:11" x14ac:dyDescent="0.35">
      <c r="B650" s="396"/>
      <c r="C650" s="397"/>
      <c r="D650" s="397"/>
      <c r="E650" s="397"/>
      <c r="F650" s="396"/>
      <c r="G650" s="396"/>
      <c r="H650" s="396"/>
      <c r="I650" s="398"/>
    </row>
    <row r="651" spans="2:11" x14ac:dyDescent="0.35">
      <c r="B651" s="396"/>
      <c r="C651" s="397"/>
      <c r="D651" s="397"/>
      <c r="E651" s="397"/>
      <c r="F651" s="396"/>
      <c r="G651" s="396"/>
      <c r="H651" s="396"/>
      <c r="I651" s="398"/>
    </row>
    <row r="652" spans="2:11" x14ac:dyDescent="0.35">
      <c r="B652" s="396"/>
      <c r="C652" s="397"/>
      <c r="D652" s="397"/>
      <c r="E652" s="397"/>
      <c r="F652" s="396"/>
      <c r="G652" s="396"/>
      <c r="H652" s="396"/>
      <c r="I652" s="398"/>
    </row>
    <row r="653" spans="2:11" x14ac:dyDescent="0.35">
      <c r="B653" s="396"/>
      <c r="C653" s="397"/>
      <c r="D653" s="397"/>
      <c r="E653" s="397"/>
      <c r="F653" s="396"/>
      <c r="G653" s="396"/>
      <c r="H653" s="396"/>
      <c r="I653" s="398"/>
    </row>
    <row r="654" spans="2:11" x14ac:dyDescent="0.35">
      <c r="B654" s="396"/>
      <c r="C654" s="397"/>
      <c r="D654" s="397"/>
      <c r="E654" s="397"/>
      <c r="F654" s="396"/>
      <c r="G654" s="396"/>
      <c r="H654" s="396"/>
      <c r="I654" s="398"/>
    </row>
    <row r="655" spans="2:11" x14ac:dyDescent="0.35">
      <c r="B655" s="396"/>
      <c r="C655" s="397"/>
      <c r="D655" s="397"/>
      <c r="E655" s="397"/>
      <c r="F655" s="396"/>
      <c r="G655" s="396"/>
      <c r="H655" s="396"/>
      <c r="I655" s="398"/>
    </row>
    <row r="656" spans="2:11" x14ac:dyDescent="0.35">
      <c r="B656" s="396"/>
      <c r="C656" s="397"/>
      <c r="D656" s="397"/>
      <c r="E656" s="397"/>
      <c r="F656" s="396"/>
      <c r="G656" s="396"/>
      <c r="H656" s="396"/>
      <c r="I656" s="398"/>
    </row>
    <row r="657" spans="2:9" x14ac:dyDescent="0.35">
      <c r="B657" s="396"/>
      <c r="C657" s="397"/>
      <c r="D657" s="397"/>
      <c r="E657" s="397"/>
      <c r="F657" s="396"/>
      <c r="G657" s="396"/>
      <c r="H657" s="396"/>
      <c r="I657" s="398"/>
    </row>
    <row r="658" spans="2:9" x14ac:dyDescent="0.35">
      <c r="B658" s="396"/>
      <c r="C658" s="397"/>
      <c r="D658" s="397"/>
      <c r="E658" s="397"/>
      <c r="F658" s="396"/>
      <c r="G658" s="396"/>
      <c r="H658" s="396"/>
      <c r="I658" s="398"/>
    </row>
    <row r="659" spans="2:9" x14ac:dyDescent="0.35">
      <c r="B659" s="396"/>
      <c r="C659" s="397"/>
      <c r="D659" s="397"/>
      <c r="E659" s="397"/>
      <c r="F659" s="396"/>
      <c r="G659" s="396"/>
      <c r="H659" s="396"/>
      <c r="I659" s="398"/>
    </row>
    <row r="660" spans="2:9" x14ac:dyDescent="0.35">
      <c r="B660" s="396"/>
      <c r="C660" s="397"/>
      <c r="D660" s="397"/>
      <c r="E660" s="397"/>
      <c r="F660" s="396"/>
      <c r="G660" s="396"/>
      <c r="H660" s="396"/>
      <c r="I660" s="398"/>
    </row>
    <row r="661" spans="2:9" x14ac:dyDescent="0.35">
      <c r="B661" s="396"/>
      <c r="C661" s="397"/>
      <c r="D661" s="397"/>
      <c r="E661" s="397"/>
      <c r="F661" s="396"/>
      <c r="G661" s="396"/>
      <c r="H661" s="396"/>
      <c r="I661" s="398"/>
    </row>
    <row r="662" spans="2:9" x14ac:dyDescent="0.35">
      <c r="B662" s="396"/>
      <c r="C662" s="397"/>
      <c r="D662" s="397"/>
      <c r="E662" s="397"/>
      <c r="F662" s="396"/>
      <c r="G662" s="396"/>
      <c r="H662" s="396"/>
      <c r="I662" s="398"/>
    </row>
    <row r="663" spans="2:9" x14ac:dyDescent="0.35">
      <c r="B663" s="396"/>
      <c r="C663" s="397"/>
      <c r="D663" s="397"/>
      <c r="E663" s="397"/>
      <c r="F663" s="396"/>
      <c r="G663" s="396"/>
      <c r="H663" s="396"/>
      <c r="I663" s="398"/>
    </row>
    <row r="664" spans="2:9" x14ac:dyDescent="0.35">
      <c r="B664" s="396"/>
      <c r="C664" s="397"/>
      <c r="D664" s="397"/>
      <c r="E664" s="397"/>
      <c r="F664" s="396"/>
      <c r="G664" s="396"/>
      <c r="H664" s="396"/>
      <c r="I664" s="398"/>
    </row>
    <row r="665" spans="2:9" x14ac:dyDescent="0.35">
      <c r="B665" s="396"/>
      <c r="C665" s="397"/>
      <c r="D665" s="397"/>
      <c r="E665" s="397"/>
      <c r="F665" s="396"/>
      <c r="G665" s="396"/>
      <c r="H665" s="396"/>
      <c r="I665" s="398"/>
    </row>
    <row r="666" spans="2:9" x14ac:dyDescent="0.35">
      <c r="B666" s="396"/>
      <c r="C666" s="397"/>
      <c r="D666" s="397"/>
      <c r="E666" s="397"/>
      <c r="F666" s="396"/>
      <c r="G666" s="396"/>
      <c r="H666" s="396"/>
      <c r="I666" s="398"/>
    </row>
    <row r="667" spans="2:9" x14ac:dyDescent="0.35">
      <c r="B667" s="396"/>
      <c r="C667" s="397"/>
      <c r="D667" s="397"/>
      <c r="E667" s="397"/>
      <c r="F667" s="396"/>
      <c r="G667" s="396"/>
      <c r="H667" s="396"/>
      <c r="I667" s="398"/>
    </row>
    <row r="668" spans="2:9" x14ac:dyDescent="0.35">
      <c r="B668" s="396"/>
      <c r="C668" s="397"/>
      <c r="D668" s="397"/>
      <c r="E668" s="397"/>
      <c r="F668" s="396"/>
      <c r="G668" s="396"/>
      <c r="H668" s="396"/>
      <c r="I668" s="398"/>
    </row>
    <row r="669" spans="2:9" x14ac:dyDescent="0.35">
      <c r="B669" s="396"/>
      <c r="C669" s="397"/>
      <c r="D669" s="397"/>
      <c r="E669" s="397"/>
      <c r="F669" s="396"/>
      <c r="G669" s="396"/>
      <c r="H669" s="396"/>
      <c r="I669" s="398"/>
    </row>
    <row r="670" spans="2:9" x14ac:dyDescent="0.35">
      <c r="B670" s="396"/>
      <c r="C670" s="397"/>
      <c r="D670" s="397"/>
      <c r="E670" s="397"/>
      <c r="F670" s="396"/>
      <c r="G670" s="396"/>
      <c r="H670" s="396"/>
      <c r="I670" s="398"/>
    </row>
    <row r="671" spans="2:9" x14ac:dyDescent="0.35">
      <c r="B671" s="396"/>
      <c r="C671" s="397"/>
      <c r="D671" s="397"/>
      <c r="E671" s="397"/>
      <c r="F671" s="396"/>
      <c r="G671" s="396"/>
      <c r="H671" s="396"/>
      <c r="I671" s="398"/>
    </row>
    <row r="672" spans="2:9" x14ac:dyDescent="0.35">
      <c r="B672" s="396"/>
      <c r="C672" s="397"/>
      <c r="D672" s="397"/>
      <c r="E672" s="397"/>
      <c r="F672" s="396"/>
      <c r="G672" s="396"/>
      <c r="H672" s="396"/>
      <c r="I672" s="398"/>
    </row>
    <row r="673" spans="2:9" x14ac:dyDescent="0.35">
      <c r="B673" s="396"/>
      <c r="C673" s="397"/>
      <c r="D673" s="397"/>
      <c r="E673" s="397"/>
      <c r="F673" s="396"/>
      <c r="G673" s="396"/>
      <c r="H673" s="396"/>
      <c r="I673" s="398"/>
    </row>
    <row r="674" spans="2:9" x14ac:dyDescent="0.35">
      <c r="B674" s="396"/>
      <c r="C674" s="397"/>
      <c r="D674" s="397"/>
      <c r="E674" s="397"/>
      <c r="F674" s="396"/>
      <c r="G674" s="396"/>
      <c r="H674" s="396"/>
      <c r="I674" s="398"/>
    </row>
    <row r="675" spans="2:9" x14ac:dyDescent="0.35">
      <c r="B675" s="396"/>
      <c r="C675" s="397"/>
      <c r="D675" s="397"/>
      <c r="E675" s="397"/>
      <c r="F675" s="396"/>
      <c r="G675" s="396"/>
      <c r="H675" s="396"/>
      <c r="I675" s="398"/>
    </row>
    <row r="676" spans="2:9" x14ac:dyDescent="0.35">
      <c r="B676" s="396"/>
      <c r="C676" s="397"/>
      <c r="D676" s="397"/>
      <c r="E676" s="397"/>
      <c r="F676" s="396"/>
      <c r="G676" s="396"/>
      <c r="H676" s="396"/>
      <c r="I676" s="398"/>
    </row>
    <row r="677" spans="2:9" x14ac:dyDescent="0.35">
      <c r="B677" s="396"/>
      <c r="C677" s="397"/>
      <c r="D677" s="397"/>
      <c r="E677" s="397"/>
      <c r="F677" s="396"/>
      <c r="G677" s="396"/>
      <c r="H677" s="396"/>
      <c r="I677" s="398"/>
    </row>
    <row r="678" spans="2:9" x14ac:dyDescent="0.35">
      <c r="B678" s="396"/>
      <c r="C678" s="397"/>
      <c r="D678" s="397"/>
      <c r="E678" s="397"/>
      <c r="F678" s="396"/>
      <c r="G678" s="396"/>
      <c r="H678" s="396"/>
      <c r="I678" s="398"/>
    </row>
    <row r="679" spans="2:9" x14ac:dyDescent="0.35">
      <c r="B679" s="396"/>
      <c r="C679" s="397"/>
      <c r="D679" s="397"/>
      <c r="E679" s="397"/>
      <c r="F679" s="396"/>
      <c r="G679" s="396"/>
      <c r="H679" s="396"/>
      <c r="I679" s="398"/>
    </row>
    <row r="680" spans="2:9" x14ac:dyDescent="0.35">
      <c r="B680" s="396"/>
      <c r="C680" s="397"/>
      <c r="D680" s="397"/>
      <c r="E680" s="397"/>
      <c r="F680" s="396"/>
      <c r="G680" s="396"/>
      <c r="H680" s="396"/>
      <c r="I680" s="398"/>
    </row>
    <row r="681" spans="2:9" x14ac:dyDescent="0.35">
      <c r="B681" s="396"/>
      <c r="C681" s="397"/>
      <c r="D681" s="397"/>
      <c r="E681" s="397"/>
      <c r="F681" s="396"/>
      <c r="G681" s="396"/>
      <c r="H681" s="396"/>
      <c r="I681" s="398"/>
    </row>
    <row r="682" spans="2:9" x14ac:dyDescent="0.35">
      <c r="B682" s="396"/>
      <c r="C682" s="397"/>
      <c r="D682" s="397"/>
      <c r="E682" s="397"/>
      <c r="F682" s="396"/>
      <c r="G682" s="396"/>
      <c r="H682" s="396"/>
      <c r="I682" s="398"/>
    </row>
    <row r="683" spans="2:9" x14ac:dyDescent="0.35">
      <c r="B683" s="396"/>
      <c r="C683" s="397"/>
      <c r="D683" s="397"/>
      <c r="E683" s="397"/>
      <c r="F683" s="396"/>
      <c r="G683" s="396"/>
      <c r="H683" s="396"/>
      <c r="I683" s="398"/>
    </row>
    <row r="684" spans="2:9" x14ac:dyDescent="0.35">
      <c r="B684" s="396"/>
      <c r="C684" s="397"/>
      <c r="D684" s="397"/>
      <c r="E684" s="397"/>
      <c r="F684" s="396"/>
      <c r="G684" s="396"/>
      <c r="H684" s="396"/>
      <c r="I684" s="398"/>
    </row>
    <row r="685" spans="2:9" x14ac:dyDescent="0.35">
      <c r="B685" s="396"/>
      <c r="C685" s="397"/>
      <c r="D685" s="397"/>
      <c r="E685" s="397"/>
      <c r="F685" s="396"/>
      <c r="G685" s="396"/>
      <c r="H685" s="396"/>
      <c r="I685" s="398"/>
    </row>
    <row r="686" spans="2:9" x14ac:dyDescent="0.35">
      <c r="B686" s="396"/>
      <c r="C686" s="397"/>
      <c r="D686" s="397"/>
      <c r="E686" s="397"/>
      <c r="F686" s="396"/>
      <c r="G686" s="396"/>
      <c r="H686" s="396"/>
      <c r="I686" s="398"/>
    </row>
    <row r="687" spans="2:9" x14ac:dyDescent="0.35">
      <c r="B687" s="396"/>
      <c r="C687" s="397"/>
      <c r="D687" s="397"/>
      <c r="E687" s="397"/>
      <c r="F687" s="396"/>
      <c r="G687" s="396"/>
      <c r="H687" s="396"/>
      <c r="I687" s="398"/>
    </row>
    <row r="688" spans="2:9" x14ac:dyDescent="0.35">
      <c r="B688" s="396"/>
      <c r="C688" s="397"/>
      <c r="D688" s="397"/>
      <c r="E688" s="397"/>
      <c r="F688" s="396"/>
      <c r="G688" s="396"/>
      <c r="H688" s="396"/>
      <c r="I688" s="398"/>
    </row>
    <row r="689" spans="2:9" x14ac:dyDescent="0.35">
      <c r="B689" s="396"/>
      <c r="C689" s="397"/>
      <c r="D689" s="397"/>
      <c r="E689" s="397"/>
      <c r="F689" s="396"/>
      <c r="G689" s="396"/>
      <c r="H689" s="396"/>
      <c r="I689" s="398"/>
    </row>
    <row r="690" spans="2:9" x14ac:dyDescent="0.35">
      <c r="B690" s="396"/>
      <c r="C690" s="397"/>
      <c r="D690" s="397"/>
      <c r="E690" s="397"/>
      <c r="F690" s="396"/>
      <c r="G690" s="396"/>
      <c r="H690" s="396"/>
      <c r="I690" s="398"/>
    </row>
    <row r="691" spans="2:9" x14ac:dyDescent="0.35">
      <c r="B691" s="396"/>
      <c r="C691" s="397"/>
      <c r="D691" s="397"/>
      <c r="E691" s="397"/>
      <c r="F691" s="396"/>
      <c r="G691" s="396"/>
      <c r="H691" s="396"/>
      <c r="I691" s="398"/>
    </row>
    <row r="692" spans="2:9" x14ac:dyDescent="0.35">
      <c r="B692" s="396"/>
      <c r="C692" s="397"/>
      <c r="D692" s="397"/>
      <c r="E692" s="397"/>
      <c r="F692" s="396"/>
      <c r="G692" s="396"/>
      <c r="H692" s="396"/>
      <c r="I692" s="398"/>
    </row>
    <row r="693" spans="2:9" x14ac:dyDescent="0.35">
      <c r="B693" s="396"/>
      <c r="C693" s="397"/>
      <c r="D693" s="397"/>
      <c r="E693" s="397"/>
      <c r="F693" s="396"/>
      <c r="G693" s="396"/>
      <c r="H693" s="396"/>
      <c r="I693" s="398"/>
    </row>
    <row r="694" spans="2:9" x14ac:dyDescent="0.35">
      <c r="B694" s="396"/>
      <c r="C694" s="397"/>
      <c r="D694" s="397"/>
      <c r="E694" s="397"/>
      <c r="F694" s="396"/>
      <c r="G694" s="396"/>
      <c r="H694" s="396"/>
      <c r="I694" s="398"/>
    </row>
    <row r="695" spans="2:9" x14ac:dyDescent="0.35">
      <c r="B695" s="396"/>
      <c r="C695" s="397"/>
      <c r="D695" s="397"/>
      <c r="E695" s="397"/>
      <c r="F695" s="396"/>
      <c r="G695" s="396"/>
      <c r="H695" s="396"/>
      <c r="I695" s="398"/>
    </row>
    <row r="696" spans="2:9" x14ac:dyDescent="0.35">
      <c r="B696" s="396"/>
      <c r="C696" s="397"/>
      <c r="D696" s="397"/>
      <c r="E696" s="397"/>
      <c r="F696" s="396"/>
      <c r="G696" s="396"/>
      <c r="H696" s="396"/>
      <c r="I696" s="398"/>
    </row>
    <row r="697" spans="2:9" x14ac:dyDescent="0.35">
      <c r="B697" s="396"/>
      <c r="C697" s="397"/>
      <c r="D697" s="397"/>
      <c r="E697" s="397"/>
      <c r="F697" s="396"/>
      <c r="G697" s="396"/>
      <c r="H697" s="396"/>
      <c r="I697" s="398"/>
    </row>
    <row r="698" spans="2:9" x14ac:dyDescent="0.35">
      <c r="B698" s="396"/>
      <c r="C698" s="397"/>
      <c r="D698" s="397"/>
      <c r="E698" s="397"/>
      <c r="F698" s="396"/>
      <c r="G698" s="396"/>
      <c r="H698" s="396"/>
      <c r="I698" s="398"/>
    </row>
    <row r="699" spans="2:9" x14ac:dyDescent="0.35">
      <c r="B699" s="396"/>
      <c r="C699" s="397"/>
      <c r="D699" s="397"/>
      <c r="E699" s="397"/>
      <c r="F699" s="396"/>
      <c r="G699" s="396"/>
      <c r="H699" s="396"/>
      <c r="I699" s="398"/>
    </row>
    <row r="700" spans="2:9" x14ac:dyDescent="0.35">
      <c r="B700" s="396"/>
      <c r="C700" s="397"/>
      <c r="D700" s="397"/>
      <c r="E700" s="397"/>
      <c r="F700" s="396"/>
      <c r="G700" s="396"/>
      <c r="H700" s="396"/>
      <c r="I700" s="398"/>
    </row>
    <row r="701" spans="2:9" x14ac:dyDescent="0.35">
      <c r="B701" s="396"/>
      <c r="C701" s="397"/>
      <c r="D701" s="397"/>
      <c r="E701" s="397"/>
      <c r="F701" s="396"/>
      <c r="G701" s="396"/>
      <c r="H701" s="396"/>
      <c r="I701" s="398"/>
    </row>
    <row r="702" spans="2:9" x14ac:dyDescent="0.35">
      <c r="B702" s="396"/>
      <c r="C702" s="397"/>
      <c r="D702" s="397"/>
      <c r="E702" s="397"/>
      <c r="F702" s="396"/>
      <c r="G702" s="396"/>
      <c r="H702" s="396"/>
      <c r="I702" s="398"/>
    </row>
    <row r="703" spans="2:9" x14ac:dyDescent="0.35">
      <c r="B703" s="396"/>
      <c r="C703" s="397"/>
      <c r="D703" s="397"/>
      <c r="E703" s="397"/>
      <c r="F703" s="396"/>
      <c r="G703" s="396"/>
      <c r="H703" s="396"/>
      <c r="I703" s="398"/>
    </row>
    <row r="704" spans="2:9" x14ac:dyDescent="0.35">
      <c r="B704" s="396"/>
      <c r="C704" s="397"/>
      <c r="D704" s="397"/>
      <c r="E704" s="397"/>
      <c r="F704" s="396"/>
      <c r="G704" s="396"/>
      <c r="H704" s="396"/>
      <c r="I704" s="398"/>
    </row>
    <row r="705" spans="2:9" x14ac:dyDescent="0.35">
      <c r="B705" s="396"/>
      <c r="C705" s="397"/>
      <c r="D705" s="397"/>
      <c r="E705" s="397"/>
      <c r="F705" s="396"/>
      <c r="G705" s="396"/>
      <c r="H705" s="396"/>
      <c r="I705" s="398"/>
    </row>
    <row r="706" spans="2:9" x14ac:dyDescent="0.35">
      <c r="B706" s="396"/>
      <c r="C706" s="397"/>
      <c r="D706" s="397"/>
      <c r="E706" s="397"/>
      <c r="F706" s="396"/>
      <c r="G706" s="396"/>
      <c r="H706" s="396"/>
      <c r="I706" s="398"/>
    </row>
    <row r="707" spans="2:9" x14ac:dyDescent="0.35">
      <c r="B707" s="396"/>
      <c r="C707" s="397"/>
      <c r="D707" s="397"/>
      <c r="E707" s="397"/>
      <c r="F707" s="396"/>
      <c r="G707" s="396"/>
      <c r="H707" s="396"/>
      <c r="I707" s="398"/>
    </row>
    <row r="708" spans="2:9" x14ac:dyDescent="0.35">
      <c r="B708" s="396"/>
      <c r="C708" s="397"/>
      <c r="D708" s="397"/>
      <c r="E708" s="397"/>
      <c r="F708" s="396"/>
      <c r="G708" s="396"/>
      <c r="H708" s="396"/>
      <c r="I708" s="398"/>
    </row>
    <row r="709" spans="2:9" x14ac:dyDescent="0.35">
      <c r="B709" s="396"/>
      <c r="C709" s="397"/>
      <c r="D709" s="397"/>
      <c r="E709" s="397"/>
      <c r="F709" s="396"/>
      <c r="G709" s="396"/>
      <c r="H709" s="396"/>
      <c r="I709" s="398"/>
    </row>
    <row r="710" spans="2:9" x14ac:dyDescent="0.35">
      <c r="B710" s="396"/>
      <c r="C710" s="397"/>
      <c r="D710" s="397"/>
      <c r="E710" s="397"/>
      <c r="F710" s="396"/>
      <c r="G710" s="396"/>
      <c r="H710" s="396"/>
      <c r="I710" s="398"/>
    </row>
    <row r="711" spans="2:9" x14ac:dyDescent="0.35">
      <c r="B711" s="396"/>
      <c r="C711" s="397"/>
      <c r="D711" s="397"/>
      <c r="E711" s="397"/>
      <c r="F711" s="396"/>
      <c r="G711" s="396"/>
      <c r="H711" s="396"/>
      <c r="I711" s="398"/>
    </row>
    <row r="712" spans="2:9" x14ac:dyDescent="0.35">
      <c r="B712" s="396"/>
      <c r="C712" s="397"/>
      <c r="D712" s="397"/>
      <c r="E712" s="397"/>
      <c r="F712" s="396"/>
      <c r="G712" s="396"/>
      <c r="H712" s="396"/>
      <c r="I712" s="398"/>
    </row>
    <row r="713" spans="2:9" x14ac:dyDescent="0.35">
      <c r="B713" s="396"/>
      <c r="C713" s="397"/>
      <c r="D713" s="397"/>
      <c r="E713" s="397"/>
      <c r="F713" s="396"/>
      <c r="G713" s="396"/>
      <c r="H713" s="396"/>
      <c r="I713" s="398"/>
    </row>
    <row r="714" spans="2:9" x14ac:dyDescent="0.35">
      <c r="B714" s="396"/>
      <c r="C714" s="397"/>
      <c r="D714" s="397"/>
      <c r="E714" s="397"/>
      <c r="F714" s="396"/>
      <c r="G714" s="396"/>
      <c r="H714" s="396"/>
      <c r="I714" s="398"/>
    </row>
    <row r="715" spans="2:9" x14ac:dyDescent="0.35">
      <c r="B715" s="396"/>
      <c r="C715" s="397"/>
      <c r="D715" s="397"/>
      <c r="E715" s="397"/>
      <c r="F715" s="396"/>
      <c r="G715" s="396"/>
      <c r="H715" s="396"/>
      <c r="I715" s="398"/>
    </row>
    <row r="716" spans="2:9" x14ac:dyDescent="0.35">
      <c r="B716" s="396"/>
      <c r="C716" s="397"/>
      <c r="D716" s="397"/>
      <c r="E716" s="397"/>
      <c r="F716" s="396"/>
      <c r="G716" s="396"/>
      <c r="H716" s="396"/>
      <c r="I716" s="398"/>
    </row>
    <row r="717" spans="2:9" x14ac:dyDescent="0.35">
      <c r="B717" s="396"/>
      <c r="C717" s="397"/>
      <c r="D717" s="397"/>
      <c r="E717" s="397"/>
      <c r="F717" s="396"/>
      <c r="G717" s="396"/>
      <c r="H717" s="396"/>
      <c r="I717" s="398"/>
    </row>
    <row r="718" spans="2:9" x14ac:dyDescent="0.35">
      <c r="B718" s="396"/>
      <c r="C718" s="397"/>
      <c r="D718" s="397"/>
      <c r="E718" s="397"/>
      <c r="F718" s="396"/>
      <c r="G718" s="396"/>
      <c r="H718" s="396"/>
      <c r="I718" s="398"/>
    </row>
    <row r="719" spans="2:9" x14ac:dyDescent="0.35">
      <c r="B719" s="396"/>
      <c r="C719" s="397"/>
      <c r="D719" s="397"/>
      <c r="E719" s="397"/>
      <c r="F719" s="396"/>
      <c r="G719" s="396"/>
      <c r="H719" s="396"/>
      <c r="I719" s="398"/>
    </row>
    <row r="720" spans="2:9" x14ac:dyDescent="0.35">
      <c r="B720" s="396"/>
      <c r="C720" s="397"/>
      <c r="D720" s="397"/>
      <c r="E720" s="397"/>
      <c r="F720" s="396"/>
      <c r="G720" s="396"/>
      <c r="H720" s="396"/>
      <c r="I720" s="398"/>
    </row>
    <row r="721" spans="2:9" x14ac:dyDescent="0.35">
      <c r="B721" s="396"/>
      <c r="C721" s="397"/>
      <c r="D721" s="397"/>
      <c r="E721" s="397"/>
      <c r="F721" s="396"/>
      <c r="G721" s="396"/>
      <c r="H721" s="396"/>
      <c r="I721" s="398"/>
    </row>
    <row r="722" spans="2:9" x14ac:dyDescent="0.35">
      <c r="B722" s="396"/>
      <c r="C722" s="397"/>
      <c r="D722" s="397"/>
      <c r="E722" s="397"/>
      <c r="F722" s="396"/>
      <c r="G722" s="396"/>
      <c r="H722" s="396"/>
      <c r="I722" s="398"/>
    </row>
    <row r="723" spans="2:9" x14ac:dyDescent="0.35">
      <c r="B723" s="396"/>
      <c r="C723" s="397"/>
      <c r="D723" s="397"/>
      <c r="E723" s="397"/>
      <c r="F723" s="396"/>
      <c r="G723" s="396"/>
      <c r="H723" s="396"/>
      <c r="I723" s="398"/>
    </row>
    <row r="724" spans="2:9" x14ac:dyDescent="0.35">
      <c r="B724" s="396"/>
      <c r="C724" s="397"/>
      <c r="D724" s="397"/>
      <c r="E724" s="397"/>
      <c r="F724" s="396"/>
      <c r="G724" s="396"/>
      <c r="H724" s="396"/>
      <c r="I724" s="398"/>
    </row>
    <row r="725" spans="2:9" x14ac:dyDescent="0.35">
      <c r="B725" s="396"/>
      <c r="C725" s="397"/>
      <c r="D725" s="397"/>
      <c r="E725" s="397"/>
      <c r="F725" s="396"/>
      <c r="G725" s="396"/>
      <c r="H725" s="396"/>
      <c r="I725" s="398"/>
    </row>
    <row r="726" spans="2:9" x14ac:dyDescent="0.35">
      <c r="B726" s="396"/>
      <c r="C726" s="397"/>
      <c r="D726" s="397"/>
      <c r="E726" s="397"/>
      <c r="F726" s="396"/>
      <c r="G726" s="396"/>
      <c r="H726" s="396"/>
      <c r="I726" s="398"/>
    </row>
    <row r="727" spans="2:9" x14ac:dyDescent="0.35">
      <c r="B727" s="396"/>
      <c r="C727" s="397"/>
      <c r="D727" s="397"/>
      <c r="E727" s="397"/>
      <c r="F727" s="396"/>
      <c r="G727" s="396"/>
      <c r="H727" s="396"/>
      <c r="I727" s="398"/>
    </row>
    <row r="728" spans="2:9" x14ac:dyDescent="0.35">
      <c r="B728" s="396"/>
      <c r="C728" s="397"/>
      <c r="D728" s="397"/>
      <c r="E728" s="397"/>
      <c r="F728" s="396"/>
      <c r="G728" s="396"/>
      <c r="H728" s="396"/>
      <c r="I728" s="398"/>
    </row>
    <row r="729" spans="2:9" x14ac:dyDescent="0.35">
      <c r="B729" s="396"/>
      <c r="C729" s="397"/>
      <c r="D729" s="397"/>
      <c r="E729" s="397"/>
      <c r="F729" s="396"/>
      <c r="G729" s="396"/>
      <c r="H729" s="396"/>
      <c r="I729" s="398"/>
    </row>
    <row r="730" spans="2:9" x14ac:dyDescent="0.35">
      <c r="B730" s="396"/>
      <c r="C730" s="397"/>
      <c r="D730" s="397"/>
      <c r="E730" s="397"/>
      <c r="F730" s="396"/>
      <c r="G730" s="396"/>
      <c r="H730" s="396"/>
      <c r="I730" s="398"/>
    </row>
    <row r="731" spans="2:9" x14ac:dyDescent="0.35">
      <c r="B731" s="396"/>
      <c r="C731" s="397"/>
      <c r="D731" s="397"/>
      <c r="E731" s="397"/>
      <c r="F731" s="396"/>
      <c r="G731" s="396"/>
      <c r="H731" s="396"/>
      <c r="I731" s="398"/>
    </row>
    <row r="732" spans="2:9" x14ac:dyDescent="0.35">
      <c r="B732" s="396"/>
      <c r="C732" s="397"/>
      <c r="D732" s="397"/>
      <c r="E732" s="397"/>
      <c r="F732" s="396"/>
      <c r="G732" s="396"/>
      <c r="H732" s="396"/>
      <c r="I732" s="398"/>
    </row>
    <row r="733" spans="2:9" x14ac:dyDescent="0.35">
      <c r="B733" s="396"/>
      <c r="C733" s="397"/>
      <c r="D733" s="397"/>
      <c r="E733" s="397"/>
      <c r="F733" s="396"/>
      <c r="G733" s="396"/>
      <c r="H733" s="396"/>
      <c r="I733" s="398"/>
    </row>
    <row r="734" spans="2:9" x14ac:dyDescent="0.35">
      <c r="B734" s="396"/>
      <c r="C734" s="397"/>
      <c r="D734" s="397"/>
      <c r="E734" s="397"/>
      <c r="F734" s="396"/>
      <c r="G734" s="396"/>
      <c r="H734" s="396"/>
      <c r="I734" s="398"/>
    </row>
    <row r="735" spans="2:9" x14ac:dyDescent="0.35">
      <c r="B735" s="396"/>
      <c r="C735" s="397"/>
      <c r="D735" s="397"/>
      <c r="E735" s="397"/>
      <c r="F735" s="396"/>
      <c r="G735" s="396"/>
      <c r="H735" s="396"/>
      <c r="I735" s="398"/>
    </row>
    <row r="736" spans="2:9" x14ac:dyDescent="0.35">
      <c r="B736" s="396"/>
      <c r="C736" s="397"/>
      <c r="D736" s="397"/>
      <c r="E736" s="397"/>
      <c r="F736" s="396"/>
      <c r="G736" s="396"/>
      <c r="H736" s="396"/>
      <c r="I736" s="398"/>
    </row>
    <row r="737" spans="2:9" x14ac:dyDescent="0.35">
      <c r="B737" s="396"/>
      <c r="C737" s="397"/>
      <c r="D737" s="397"/>
      <c r="E737" s="397"/>
      <c r="F737" s="396"/>
      <c r="G737" s="396"/>
      <c r="H737" s="396"/>
      <c r="I737" s="398"/>
    </row>
    <row r="738" spans="2:9" x14ac:dyDescent="0.35">
      <c r="B738" s="396"/>
      <c r="C738" s="397"/>
      <c r="D738" s="397"/>
      <c r="E738" s="397"/>
      <c r="F738" s="396"/>
      <c r="G738" s="396"/>
      <c r="H738" s="396"/>
      <c r="I738" s="398"/>
    </row>
    <row r="739" spans="2:9" x14ac:dyDescent="0.35">
      <c r="B739" s="396"/>
      <c r="C739" s="397"/>
      <c r="D739" s="397"/>
      <c r="E739" s="397"/>
      <c r="F739" s="396"/>
      <c r="G739" s="396"/>
      <c r="H739" s="396"/>
      <c r="I739" s="398"/>
    </row>
    <row r="740" spans="2:9" x14ac:dyDescent="0.35">
      <c r="B740" s="396"/>
      <c r="C740" s="397"/>
      <c r="D740" s="397"/>
      <c r="E740" s="397"/>
      <c r="F740" s="396"/>
      <c r="G740" s="396"/>
      <c r="H740" s="396"/>
      <c r="I740" s="398"/>
    </row>
    <row r="741" spans="2:9" x14ac:dyDescent="0.35">
      <c r="B741" s="396"/>
      <c r="C741" s="397"/>
      <c r="D741" s="397"/>
      <c r="E741" s="397"/>
      <c r="F741" s="396"/>
      <c r="G741" s="396"/>
      <c r="H741" s="396"/>
      <c r="I741" s="398"/>
    </row>
    <row r="742" spans="2:9" x14ac:dyDescent="0.35">
      <c r="B742" s="396"/>
      <c r="C742" s="397"/>
      <c r="D742" s="397"/>
      <c r="E742" s="397"/>
      <c r="F742" s="396"/>
      <c r="G742" s="396"/>
      <c r="H742" s="396"/>
      <c r="I742" s="398"/>
    </row>
    <row r="743" spans="2:9" x14ac:dyDescent="0.35">
      <c r="B743" s="396"/>
      <c r="C743" s="397"/>
      <c r="D743" s="397"/>
      <c r="E743" s="397"/>
      <c r="F743" s="396"/>
      <c r="G743" s="396"/>
      <c r="H743" s="396"/>
      <c r="I743" s="398"/>
    </row>
    <row r="744" spans="2:9" x14ac:dyDescent="0.35">
      <c r="B744" s="396"/>
      <c r="C744" s="397"/>
      <c r="D744" s="397"/>
      <c r="E744" s="397"/>
      <c r="F744" s="396"/>
      <c r="G744" s="396"/>
      <c r="H744" s="396"/>
      <c r="I744" s="398"/>
    </row>
    <row r="745" spans="2:9" x14ac:dyDescent="0.35">
      <c r="B745" s="396"/>
      <c r="C745" s="397"/>
      <c r="D745" s="397"/>
      <c r="E745" s="397"/>
      <c r="F745" s="396"/>
      <c r="G745" s="396"/>
      <c r="H745" s="396"/>
      <c r="I745" s="398"/>
    </row>
    <row r="746" spans="2:9" x14ac:dyDescent="0.35">
      <c r="B746" s="396"/>
      <c r="C746" s="397"/>
      <c r="D746" s="397"/>
      <c r="E746" s="397"/>
      <c r="F746" s="396"/>
      <c r="G746" s="396"/>
      <c r="H746" s="396"/>
      <c r="I746" s="398"/>
    </row>
    <row r="747" spans="2:9" x14ac:dyDescent="0.35">
      <c r="B747" s="396"/>
      <c r="C747" s="397"/>
      <c r="D747" s="397"/>
      <c r="E747" s="397"/>
      <c r="F747" s="396"/>
      <c r="G747" s="396"/>
      <c r="H747" s="396"/>
      <c r="I747" s="398"/>
    </row>
    <row r="748" spans="2:9" x14ac:dyDescent="0.35">
      <c r="B748" s="396"/>
      <c r="C748" s="397"/>
      <c r="D748" s="397"/>
      <c r="E748" s="397"/>
      <c r="F748" s="396"/>
      <c r="G748" s="396"/>
      <c r="H748" s="396"/>
      <c r="I748" s="398"/>
    </row>
    <row r="749" spans="2:9" x14ac:dyDescent="0.35">
      <c r="B749" s="396"/>
      <c r="C749" s="397"/>
      <c r="D749" s="397"/>
      <c r="E749" s="397"/>
      <c r="F749" s="396"/>
      <c r="G749" s="396"/>
      <c r="H749" s="396"/>
      <c r="I749" s="398"/>
    </row>
    <row r="750" spans="2:9" x14ac:dyDescent="0.35">
      <c r="B750" s="396"/>
      <c r="C750" s="397"/>
      <c r="D750" s="397"/>
      <c r="E750" s="397"/>
      <c r="F750" s="396"/>
      <c r="G750" s="396"/>
      <c r="H750" s="396"/>
      <c r="I750" s="398"/>
    </row>
    <row r="751" spans="2:9" x14ac:dyDescent="0.35">
      <c r="B751" s="396"/>
      <c r="C751" s="397"/>
      <c r="D751" s="397"/>
      <c r="E751" s="397"/>
      <c r="F751" s="396"/>
      <c r="G751" s="396"/>
      <c r="H751" s="396"/>
      <c r="I751" s="398"/>
    </row>
    <row r="752" spans="2:9" x14ac:dyDescent="0.35">
      <c r="B752" s="396"/>
      <c r="C752" s="397"/>
      <c r="D752" s="397"/>
      <c r="E752" s="397"/>
      <c r="F752" s="396"/>
      <c r="G752" s="396"/>
      <c r="H752" s="396"/>
      <c r="I752" s="398"/>
    </row>
    <row r="753" spans="2:9" x14ac:dyDescent="0.35">
      <c r="B753" s="396"/>
      <c r="C753" s="397"/>
      <c r="D753" s="397"/>
      <c r="E753" s="397"/>
      <c r="F753" s="396"/>
      <c r="G753" s="396"/>
      <c r="H753" s="396"/>
      <c r="I753" s="398"/>
    </row>
    <row r="754" spans="2:9" x14ac:dyDescent="0.35">
      <c r="B754" s="396"/>
      <c r="C754" s="397"/>
      <c r="D754" s="397"/>
      <c r="E754" s="397"/>
      <c r="F754" s="396"/>
      <c r="G754" s="396"/>
      <c r="H754" s="396"/>
      <c r="I754" s="398"/>
    </row>
    <row r="755" spans="2:9" x14ac:dyDescent="0.35">
      <c r="B755" s="396"/>
      <c r="C755" s="397"/>
      <c r="D755" s="397"/>
      <c r="E755" s="397"/>
      <c r="F755" s="396"/>
      <c r="G755" s="396"/>
      <c r="H755" s="396"/>
      <c r="I755" s="398"/>
    </row>
    <row r="756" spans="2:9" x14ac:dyDescent="0.35">
      <c r="B756" s="396"/>
      <c r="C756" s="397"/>
      <c r="D756" s="397"/>
      <c r="E756" s="397"/>
      <c r="F756" s="396"/>
      <c r="G756" s="396"/>
      <c r="H756" s="396"/>
      <c r="I756" s="398"/>
    </row>
    <row r="757" spans="2:9" x14ac:dyDescent="0.35">
      <c r="B757" s="396"/>
      <c r="C757" s="397"/>
      <c r="D757" s="397"/>
      <c r="E757" s="397"/>
      <c r="F757" s="396"/>
      <c r="G757" s="396"/>
      <c r="H757" s="396"/>
      <c r="I757" s="398"/>
    </row>
    <row r="758" spans="2:9" x14ac:dyDescent="0.35">
      <c r="B758" s="396"/>
      <c r="C758" s="397"/>
      <c r="D758" s="397"/>
      <c r="E758" s="397"/>
      <c r="F758" s="396"/>
      <c r="G758" s="396"/>
      <c r="H758" s="396"/>
      <c r="I758" s="398"/>
    </row>
    <row r="759" spans="2:9" x14ac:dyDescent="0.35">
      <c r="B759" s="396"/>
      <c r="C759" s="397"/>
      <c r="D759" s="397"/>
      <c r="E759" s="397"/>
      <c r="F759" s="396"/>
      <c r="G759" s="396"/>
      <c r="H759" s="396"/>
      <c r="I759" s="398"/>
    </row>
    <row r="760" spans="2:9" x14ac:dyDescent="0.35">
      <c r="B760" s="396"/>
      <c r="C760" s="397"/>
      <c r="D760" s="397"/>
      <c r="E760" s="397"/>
      <c r="F760" s="396"/>
      <c r="G760" s="396"/>
      <c r="H760" s="396"/>
      <c r="I760" s="398"/>
    </row>
    <row r="761" spans="2:9" x14ac:dyDescent="0.35">
      <c r="B761" s="396"/>
      <c r="C761" s="397"/>
      <c r="D761" s="397"/>
      <c r="E761" s="397"/>
      <c r="F761" s="396"/>
      <c r="G761" s="396"/>
      <c r="H761" s="396"/>
      <c r="I761" s="398"/>
    </row>
    <row r="762" spans="2:9" x14ac:dyDescent="0.35">
      <c r="B762" s="396"/>
      <c r="C762" s="397"/>
      <c r="D762" s="397"/>
      <c r="E762" s="397"/>
      <c r="F762" s="396"/>
      <c r="G762" s="396"/>
      <c r="H762" s="396"/>
      <c r="I762" s="398"/>
    </row>
    <row r="763" spans="2:9" x14ac:dyDescent="0.35">
      <c r="B763" s="396"/>
      <c r="C763" s="397"/>
      <c r="D763" s="397"/>
      <c r="E763" s="397"/>
      <c r="F763" s="396"/>
      <c r="G763" s="396"/>
      <c r="H763" s="396"/>
      <c r="I763" s="398"/>
    </row>
    <row r="764" spans="2:9" x14ac:dyDescent="0.35">
      <c r="B764" s="396"/>
      <c r="C764" s="397"/>
      <c r="D764" s="397"/>
      <c r="E764" s="397"/>
      <c r="F764" s="396"/>
      <c r="G764" s="396"/>
      <c r="H764" s="396"/>
      <c r="I764" s="398"/>
    </row>
    <row r="765" spans="2:9" x14ac:dyDescent="0.35">
      <c r="B765" s="396"/>
      <c r="C765" s="397"/>
      <c r="D765" s="397"/>
      <c r="E765" s="397"/>
      <c r="F765" s="396"/>
      <c r="G765" s="396"/>
      <c r="H765" s="396"/>
      <c r="I765" s="398"/>
    </row>
    <row r="766" spans="2:9" x14ac:dyDescent="0.35">
      <c r="B766" s="396"/>
      <c r="C766" s="397"/>
      <c r="D766" s="397"/>
      <c r="E766" s="397"/>
      <c r="F766" s="396"/>
      <c r="G766" s="396"/>
      <c r="H766" s="396"/>
      <c r="I766" s="398"/>
    </row>
    <row r="767" spans="2:9" x14ac:dyDescent="0.35">
      <c r="B767" s="396"/>
      <c r="C767" s="397"/>
      <c r="D767" s="397"/>
      <c r="E767" s="397"/>
      <c r="F767" s="396"/>
      <c r="G767" s="396"/>
      <c r="H767" s="396"/>
      <c r="I767" s="398"/>
    </row>
    <row r="768" spans="2:9" x14ac:dyDescent="0.35">
      <c r="B768" s="396"/>
      <c r="C768" s="397"/>
      <c r="D768" s="397"/>
      <c r="E768" s="397"/>
      <c r="F768" s="396"/>
      <c r="G768" s="396"/>
      <c r="H768" s="396"/>
      <c r="I768" s="398"/>
    </row>
    <row r="769" spans="2:9" x14ac:dyDescent="0.35">
      <c r="B769" s="396"/>
      <c r="C769" s="397"/>
      <c r="D769" s="397"/>
      <c r="E769" s="397"/>
      <c r="F769" s="396"/>
      <c r="G769" s="396"/>
      <c r="H769" s="396"/>
      <c r="I769" s="398"/>
    </row>
    <row r="770" spans="2:9" x14ac:dyDescent="0.35">
      <c r="B770" s="396"/>
      <c r="C770" s="397"/>
      <c r="D770" s="397"/>
      <c r="E770" s="397"/>
      <c r="F770" s="396"/>
      <c r="G770" s="396"/>
      <c r="H770" s="396"/>
      <c r="I770" s="398"/>
    </row>
    <row r="771" spans="2:9" x14ac:dyDescent="0.35">
      <c r="B771" s="396"/>
      <c r="C771" s="397"/>
      <c r="D771" s="397"/>
      <c r="E771" s="397"/>
      <c r="F771" s="396"/>
      <c r="G771" s="396"/>
      <c r="H771" s="396"/>
      <c r="I771" s="398"/>
    </row>
    <row r="772" spans="2:9" x14ac:dyDescent="0.35">
      <c r="B772" s="396"/>
      <c r="C772" s="397"/>
      <c r="D772" s="397"/>
      <c r="E772" s="397"/>
      <c r="F772" s="396"/>
      <c r="G772" s="396"/>
      <c r="H772" s="396"/>
      <c r="I772" s="398"/>
    </row>
    <row r="773" spans="2:9" x14ac:dyDescent="0.35">
      <c r="B773" s="396"/>
      <c r="C773" s="397"/>
      <c r="D773" s="397"/>
      <c r="E773" s="397"/>
      <c r="F773" s="396"/>
      <c r="G773" s="396"/>
      <c r="H773" s="396"/>
      <c r="I773" s="398"/>
    </row>
    <row r="774" spans="2:9" x14ac:dyDescent="0.35">
      <c r="B774" s="396"/>
      <c r="C774" s="397"/>
      <c r="D774" s="397"/>
      <c r="E774" s="397"/>
      <c r="F774" s="396"/>
      <c r="G774" s="396"/>
      <c r="H774" s="396"/>
      <c r="I774" s="398"/>
    </row>
    <row r="775" spans="2:9" x14ac:dyDescent="0.35">
      <c r="B775" s="396"/>
      <c r="C775" s="397"/>
      <c r="D775" s="397"/>
      <c r="E775" s="397"/>
      <c r="F775" s="396"/>
      <c r="G775" s="396"/>
      <c r="H775" s="396"/>
      <c r="I775" s="398"/>
    </row>
    <row r="776" spans="2:9" x14ac:dyDescent="0.35">
      <c r="B776" s="396"/>
      <c r="C776" s="397"/>
      <c r="D776" s="397"/>
      <c r="E776" s="397"/>
      <c r="F776" s="396"/>
      <c r="G776" s="396"/>
      <c r="H776" s="396"/>
      <c r="I776" s="398"/>
    </row>
    <row r="777" spans="2:9" x14ac:dyDescent="0.35">
      <c r="B777" s="396"/>
      <c r="C777" s="397"/>
      <c r="D777" s="397"/>
      <c r="E777" s="397"/>
      <c r="F777" s="396"/>
      <c r="G777" s="396"/>
      <c r="H777" s="396"/>
      <c r="I777" s="398"/>
    </row>
    <row r="778" spans="2:9" x14ac:dyDescent="0.35">
      <c r="B778" s="396"/>
      <c r="C778" s="397"/>
      <c r="D778" s="397"/>
      <c r="E778" s="397"/>
      <c r="F778" s="396"/>
      <c r="G778" s="396"/>
      <c r="H778" s="396"/>
      <c r="I778" s="398"/>
    </row>
    <row r="779" spans="2:9" x14ac:dyDescent="0.35">
      <c r="B779" s="396"/>
      <c r="C779" s="397"/>
      <c r="D779" s="397"/>
      <c r="E779" s="397"/>
      <c r="F779" s="396"/>
      <c r="G779" s="396"/>
      <c r="H779" s="396"/>
      <c r="I779" s="398"/>
    </row>
    <row r="780" spans="2:9" x14ac:dyDescent="0.35">
      <c r="B780" s="396"/>
      <c r="C780" s="397"/>
      <c r="D780" s="397"/>
      <c r="E780" s="397"/>
      <c r="F780" s="396"/>
      <c r="G780" s="396"/>
      <c r="H780" s="396"/>
      <c r="I780" s="398"/>
    </row>
    <row r="781" spans="2:9" x14ac:dyDescent="0.35">
      <c r="B781" s="396"/>
      <c r="C781" s="397"/>
      <c r="D781" s="397"/>
      <c r="E781" s="397"/>
      <c r="F781" s="396"/>
      <c r="G781" s="396"/>
      <c r="H781" s="396"/>
      <c r="I781" s="398"/>
    </row>
    <row r="782" spans="2:9" x14ac:dyDescent="0.35">
      <c r="B782" s="396"/>
      <c r="C782" s="397"/>
      <c r="D782" s="397"/>
      <c r="E782" s="397"/>
      <c r="F782" s="396"/>
      <c r="G782" s="396"/>
      <c r="H782" s="396"/>
      <c r="I782" s="398"/>
    </row>
    <row r="783" spans="2:9" x14ac:dyDescent="0.35">
      <c r="B783" s="396"/>
      <c r="C783" s="397"/>
      <c r="D783" s="397"/>
      <c r="E783" s="397"/>
      <c r="F783" s="396"/>
      <c r="G783" s="396"/>
      <c r="H783" s="396"/>
      <c r="I783" s="398"/>
    </row>
    <row r="784" spans="2:9" x14ac:dyDescent="0.35">
      <c r="B784" s="396"/>
      <c r="C784" s="397"/>
      <c r="D784" s="397"/>
      <c r="E784" s="397"/>
      <c r="F784" s="396"/>
      <c r="G784" s="396"/>
      <c r="H784" s="396"/>
      <c r="I784" s="398"/>
    </row>
    <row r="785" spans="2:9" x14ac:dyDescent="0.35">
      <c r="B785" s="396"/>
      <c r="C785" s="397"/>
      <c r="D785" s="397"/>
      <c r="E785" s="397"/>
      <c r="F785" s="396"/>
      <c r="G785" s="396"/>
      <c r="H785" s="396"/>
      <c r="I785" s="398"/>
    </row>
    <row r="786" spans="2:9" x14ac:dyDescent="0.35">
      <c r="B786" s="396"/>
      <c r="C786" s="397"/>
      <c r="D786" s="397"/>
      <c r="E786" s="397"/>
      <c r="F786" s="396"/>
      <c r="G786" s="396"/>
      <c r="H786" s="396"/>
      <c r="I786" s="398"/>
    </row>
    <row r="787" spans="2:9" x14ac:dyDescent="0.35">
      <c r="B787" s="396"/>
      <c r="C787" s="397"/>
      <c r="D787" s="397"/>
      <c r="E787" s="397"/>
      <c r="F787" s="396"/>
      <c r="G787" s="396"/>
      <c r="H787" s="396"/>
      <c r="I787" s="398"/>
    </row>
    <row r="788" spans="2:9" x14ac:dyDescent="0.35">
      <c r="B788" s="396"/>
      <c r="C788" s="397"/>
      <c r="D788" s="397"/>
      <c r="E788" s="397"/>
      <c r="F788" s="396"/>
      <c r="G788" s="396"/>
      <c r="H788" s="396"/>
      <c r="I788" s="398"/>
    </row>
    <row r="789" spans="2:9" x14ac:dyDescent="0.35">
      <c r="B789" s="396"/>
      <c r="C789" s="397"/>
      <c r="D789" s="397"/>
      <c r="E789" s="397"/>
      <c r="F789" s="396"/>
      <c r="G789" s="396"/>
      <c r="H789" s="396"/>
      <c r="I789" s="398"/>
    </row>
    <row r="790" spans="2:9" x14ac:dyDescent="0.35">
      <c r="B790" s="396"/>
      <c r="C790" s="397"/>
      <c r="D790" s="397"/>
      <c r="E790" s="397"/>
      <c r="F790" s="396"/>
      <c r="G790" s="396"/>
      <c r="H790" s="396"/>
      <c r="I790" s="398"/>
    </row>
    <row r="791" spans="2:9" x14ac:dyDescent="0.35">
      <c r="B791" s="396"/>
      <c r="C791" s="397"/>
      <c r="D791" s="397"/>
      <c r="E791" s="397"/>
      <c r="F791" s="396"/>
      <c r="G791" s="396"/>
      <c r="H791" s="396"/>
      <c r="I791" s="398"/>
    </row>
    <row r="792" spans="2:9" x14ac:dyDescent="0.35">
      <c r="B792" s="396"/>
      <c r="C792" s="397"/>
      <c r="D792" s="397"/>
      <c r="E792" s="397"/>
      <c r="F792" s="396"/>
      <c r="G792" s="396"/>
      <c r="H792" s="396"/>
      <c r="I792" s="398"/>
    </row>
    <row r="793" spans="2:9" x14ac:dyDescent="0.35">
      <c r="B793" s="396"/>
      <c r="C793" s="397"/>
      <c r="D793" s="397"/>
      <c r="E793" s="397"/>
      <c r="F793" s="396"/>
      <c r="G793" s="396"/>
      <c r="H793" s="396"/>
      <c r="I793" s="398"/>
    </row>
    <row r="794" spans="2:9" x14ac:dyDescent="0.35">
      <c r="B794" s="396"/>
      <c r="C794" s="397"/>
      <c r="D794" s="397"/>
      <c r="E794" s="397"/>
      <c r="F794" s="396"/>
      <c r="G794" s="396"/>
      <c r="H794" s="396"/>
      <c r="I794" s="398"/>
    </row>
    <row r="795" spans="2:9" x14ac:dyDescent="0.35">
      <c r="B795" s="396"/>
      <c r="C795" s="397"/>
      <c r="D795" s="397"/>
      <c r="E795" s="397"/>
      <c r="F795" s="396"/>
      <c r="G795" s="396"/>
      <c r="H795" s="396"/>
      <c r="I795" s="398"/>
    </row>
    <row r="796" spans="2:9" x14ac:dyDescent="0.35">
      <c r="B796" s="396"/>
      <c r="C796" s="397"/>
      <c r="D796" s="397"/>
      <c r="E796" s="397"/>
      <c r="F796" s="396"/>
      <c r="G796" s="396"/>
      <c r="H796" s="396"/>
      <c r="I796" s="398"/>
    </row>
    <row r="797" spans="2:9" x14ac:dyDescent="0.35">
      <c r="B797" s="396"/>
      <c r="C797" s="397"/>
      <c r="D797" s="397"/>
      <c r="E797" s="397"/>
      <c r="F797" s="396"/>
      <c r="G797" s="396"/>
      <c r="H797" s="396"/>
      <c r="I797" s="398"/>
    </row>
    <row r="798" spans="2:9" x14ac:dyDescent="0.35">
      <c r="B798" s="396"/>
      <c r="C798" s="397"/>
      <c r="D798" s="397"/>
      <c r="E798" s="397"/>
      <c r="F798" s="396"/>
      <c r="G798" s="396"/>
      <c r="H798" s="396"/>
      <c r="I798" s="398"/>
    </row>
    <row r="799" spans="2:9" x14ac:dyDescent="0.35">
      <c r="B799" s="396"/>
      <c r="C799" s="397"/>
      <c r="D799" s="397"/>
      <c r="E799" s="397"/>
      <c r="F799" s="396"/>
      <c r="G799" s="396"/>
      <c r="H799" s="396"/>
      <c r="I799" s="398"/>
    </row>
    <row r="800" spans="2:9" x14ac:dyDescent="0.35">
      <c r="B800" s="396"/>
      <c r="C800" s="397"/>
      <c r="D800" s="397"/>
      <c r="E800" s="397"/>
      <c r="F800" s="396"/>
      <c r="G800" s="396"/>
      <c r="H800" s="396"/>
      <c r="I800" s="398"/>
    </row>
    <row r="801" spans="2:9" x14ac:dyDescent="0.35">
      <c r="B801" s="396"/>
      <c r="C801" s="397"/>
      <c r="D801" s="397"/>
      <c r="E801" s="397"/>
      <c r="F801" s="396"/>
      <c r="G801" s="396"/>
      <c r="H801" s="396"/>
      <c r="I801" s="398"/>
    </row>
    <row r="802" spans="2:9" x14ac:dyDescent="0.35">
      <c r="B802" s="396"/>
      <c r="C802" s="397"/>
      <c r="D802" s="397"/>
      <c r="E802" s="397"/>
      <c r="F802" s="396"/>
      <c r="G802" s="396"/>
      <c r="H802" s="396"/>
      <c r="I802" s="398"/>
    </row>
    <row r="803" spans="2:9" x14ac:dyDescent="0.35">
      <c r="B803" s="396"/>
      <c r="C803" s="397"/>
      <c r="D803" s="397"/>
      <c r="E803" s="397"/>
      <c r="F803" s="396"/>
      <c r="G803" s="396"/>
      <c r="H803" s="396"/>
      <c r="I803" s="398"/>
    </row>
    <row r="804" spans="2:9" x14ac:dyDescent="0.35">
      <c r="B804" s="396"/>
      <c r="C804" s="397"/>
      <c r="D804" s="397"/>
      <c r="E804" s="397"/>
      <c r="F804" s="396"/>
      <c r="G804" s="396"/>
      <c r="H804" s="396"/>
      <c r="I804" s="398"/>
    </row>
    <row r="805" spans="2:9" x14ac:dyDescent="0.35">
      <c r="B805" s="396"/>
      <c r="C805" s="397"/>
      <c r="D805" s="397"/>
      <c r="E805" s="397"/>
      <c r="F805" s="396"/>
      <c r="G805" s="396"/>
      <c r="H805" s="396"/>
      <c r="I805" s="398"/>
    </row>
    <row r="806" spans="2:9" x14ac:dyDescent="0.35">
      <c r="B806" s="396"/>
      <c r="C806" s="397"/>
      <c r="D806" s="397"/>
      <c r="E806" s="397"/>
      <c r="F806" s="396"/>
      <c r="G806" s="396"/>
      <c r="H806" s="396"/>
      <c r="I806" s="398"/>
    </row>
    <row r="807" spans="2:9" x14ac:dyDescent="0.35">
      <c r="B807" s="396"/>
      <c r="C807" s="397"/>
      <c r="D807" s="397"/>
      <c r="E807" s="397"/>
      <c r="F807" s="396"/>
      <c r="G807" s="396"/>
      <c r="H807" s="396"/>
      <c r="I807" s="398"/>
    </row>
    <row r="808" spans="2:9" x14ac:dyDescent="0.35">
      <c r="B808" s="396"/>
      <c r="C808" s="397"/>
      <c r="D808" s="397"/>
      <c r="E808" s="397"/>
      <c r="F808" s="396"/>
      <c r="G808" s="396"/>
      <c r="H808" s="396"/>
      <c r="I808" s="398"/>
    </row>
    <row r="809" spans="2:9" x14ac:dyDescent="0.35">
      <c r="B809" s="396"/>
      <c r="C809" s="397"/>
      <c r="D809" s="397"/>
      <c r="E809" s="397"/>
      <c r="F809" s="396"/>
      <c r="G809" s="396"/>
      <c r="H809" s="396"/>
      <c r="I809" s="398"/>
    </row>
    <row r="810" spans="2:9" x14ac:dyDescent="0.35">
      <c r="B810" s="396"/>
      <c r="C810" s="397"/>
      <c r="D810" s="397"/>
      <c r="E810" s="397"/>
      <c r="F810" s="396"/>
      <c r="G810" s="396"/>
      <c r="H810" s="396"/>
      <c r="I810" s="398"/>
    </row>
    <row r="811" spans="2:9" x14ac:dyDescent="0.35">
      <c r="B811" s="396"/>
      <c r="C811" s="397"/>
      <c r="D811" s="397"/>
      <c r="E811" s="397"/>
      <c r="F811" s="396"/>
      <c r="G811" s="396"/>
      <c r="H811" s="396"/>
      <c r="I811" s="398"/>
    </row>
    <row r="812" spans="2:9" x14ac:dyDescent="0.35">
      <c r="B812" s="396"/>
      <c r="C812" s="397"/>
      <c r="D812" s="397"/>
      <c r="E812" s="397"/>
      <c r="F812" s="396"/>
      <c r="G812" s="396"/>
      <c r="H812" s="396"/>
      <c r="I812" s="398"/>
    </row>
    <row r="813" spans="2:9" x14ac:dyDescent="0.35">
      <c r="B813" s="396"/>
      <c r="C813" s="397"/>
      <c r="D813" s="397"/>
      <c r="E813" s="397"/>
      <c r="F813" s="396"/>
      <c r="G813" s="396"/>
      <c r="H813" s="396"/>
      <c r="I813" s="398"/>
    </row>
    <row r="814" spans="2:9" x14ac:dyDescent="0.35">
      <c r="B814" s="396"/>
      <c r="C814" s="397"/>
      <c r="D814" s="397"/>
      <c r="E814" s="397"/>
      <c r="F814" s="396"/>
      <c r="G814" s="396"/>
      <c r="H814" s="396"/>
      <c r="I814" s="398"/>
    </row>
    <row r="815" spans="2:9" x14ac:dyDescent="0.35">
      <c r="B815" s="396"/>
      <c r="C815" s="397"/>
      <c r="D815" s="397"/>
      <c r="E815" s="397"/>
      <c r="F815" s="396"/>
      <c r="G815" s="396"/>
      <c r="H815" s="396"/>
      <c r="I815" s="398"/>
    </row>
    <row r="816" spans="2:9" x14ac:dyDescent="0.35">
      <c r="B816" s="396"/>
      <c r="C816" s="397"/>
      <c r="D816" s="397"/>
      <c r="E816" s="397"/>
      <c r="F816" s="396"/>
      <c r="G816" s="396"/>
      <c r="H816" s="396"/>
      <c r="I816" s="398"/>
    </row>
    <row r="817" spans="2:9" x14ac:dyDescent="0.35">
      <c r="B817" s="396"/>
      <c r="C817" s="397"/>
      <c r="D817" s="397"/>
      <c r="E817" s="397"/>
      <c r="F817" s="396"/>
      <c r="G817" s="396"/>
      <c r="H817" s="396"/>
      <c r="I817" s="398"/>
    </row>
    <row r="818" spans="2:9" x14ac:dyDescent="0.35">
      <c r="B818" s="396"/>
      <c r="C818" s="397"/>
      <c r="D818" s="397"/>
      <c r="E818" s="397"/>
      <c r="F818" s="396"/>
      <c r="G818" s="396"/>
      <c r="H818" s="396"/>
      <c r="I818" s="398"/>
    </row>
    <row r="819" spans="2:9" x14ac:dyDescent="0.35">
      <c r="B819" s="396"/>
      <c r="C819" s="397"/>
      <c r="D819" s="397"/>
      <c r="E819" s="397"/>
      <c r="F819" s="396"/>
      <c r="G819" s="396"/>
      <c r="H819" s="396"/>
      <c r="I819" s="398"/>
    </row>
    <row r="820" spans="2:9" x14ac:dyDescent="0.35">
      <c r="B820" s="396"/>
      <c r="C820" s="397"/>
      <c r="D820" s="397"/>
      <c r="E820" s="397"/>
      <c r="F820" s="396"/>
      <c r="G820" s="396"/>
      <c r="H820" s="396"/>
      <c r="I820" s="398"/>
    </row>
    <row r="821" spans="2:9" x14ac:dyDescent="0.35">
      <c r="B821" s="396"/>
      <c r="C821" s="397"/>
      <c r="D821" s="397"/>
      <c r="E821" s="397"/>
      <c r="F821" s="396"/>
      <c r="G821" s="396"/>
      <c r="H821" s="396"/>
      <c r="I821" s="398"/>
    </row>
    <row r="822" spans="2:9" x14ac:dyDescent="0.35">
      <c r="B822" s="396"/>
      <c r="C822" s="397"/>
      <c r="D822" s="397"/>
      <c r="E822" s="397"/>
      <c r="F822" s="396"/>
      <c r="G822" s="396"/>
      <c r="H822" s="396"/>
      <c r="I822" s="398"/>
    </row>
    <row r="823" spans="2:9" x14ac:dyDescent="0.35">
      <c r="B823" s="396"/>
      <c r="C823" s="397"/>
      <c r="D823" s="397"/>
      <c r="E823" s="397"/>
      <c r="F823" s="396"/>
      <c r="G823" s="396"/>
      <c r="H823" s="396"/>
      <c r="I823" s="398"/>
    </row>
    <row r="824" spans="2:9" x14ac:dyDescent="0.35">
      <c r="B824" s="396"/>
      <c r="C824" s="397"/>
      <c r="D824" s="397"/>
      <c r="E824" s="397"/>
      <c r="F824" s="396"/>
      <c r="G824" s="396"/>
      <c r="H824" s="396"/>
      <c r="I824" s="398"/>
    </row>
    <row r="825" spans="2:9" x14ac:dyDescent="0.35">
      <c r="B825" s="396"/>
      <c r="C825" s="397"/>
      <c r="D825" s="397"/>
      <c r="E825" s="397"/>
      <c r="F825" s="396"/>
      <c r="G825" s="396"/>
      <c r="H825" s="396"/>
      <c r="I825" s="398"/>
    </row>
    <row r="826" spans="2:9" x14ac:dyDescent="0.35">
      <c r="B826" s="396"/>
      <c r="C826" s="397"/>
      <c r="D826" s="397"/>
      <c r="E826" s="397"/>
      <c r="F826" s="396"/>
      <c r="G826" s="396"/>
      <c r="H826" s="396"/>
      <c r="I826" s="398"/>
    </row>
    <row r="827" spans="2:9" x14ac:dyDescent="0.35">
      <c r="B827" s="396"/>
      <c r="C827" s="397"/>
      <c r="D827" s="397"/>
      <c r="E827" s="397"/>
      <c r="F827" s="396"/>
      <c r="G827" s="396"/>
      <c r="H827" s="396"/>
      <c r="I827" s="398"/>
    </row>
    <row r="828" spans="2:9" x14ac:dyDescent="0.35">
      <c r="B828" s="396"/>
      <c r="C828" s="397"/>
      <c r="D828" s="397"/>
      <c r="E828" s="397"/>
      <c r="F828" s="396"/>
      <c r="G828" s="396"/>
      <c r="H828" s="396"/>
      <c r="I828" s="398"/>
    </row>
    <row r="829" spans="2:9" x14ac:dyDescent="0.35">
      <c r="B829" s="396"/>
      <c r="C829" s="397"/>
      <c r="D829" s="397"/>
      <c r="E829" s="397"/>
      <c r="F829" s="396"/>
      <c r="G829" s="396"/>
      <c r="H829" s="396"/>
      <c r="I829" s="398"/>
    </row>
    <row r="830" spans="2:9" x14ac:dyDescent="0.35">
      <c r="B830" s="396"/>
      <c r="C830" s="397"/>
      <c r="D830" s="397"/>
      <c r="E830" s="397"/>
      <c r="F830" s="396"/>
      <c r="G830" s="396"/>
      <c r="H830" s="396"/>
      <c r="I830" s="398"/>
    </row>
    <row r="831" spans="2:9" x14ac:dyDescent="0.35">
      <c r="B831" s="396"/>
      <c r="C831" s="397"/>
      <c r="D831" s="397"/>
      <c r="E831" s="397"/>
      <c r="F831" s="396"/>
      <c r="G831" s="396"/>
      <c r="H831" s="396"/>
      <c r="I831" s="398"/>
    </row>
    <row r="832" spans="2:9" x14ac:dyDescent="0.35">
      <c r="B832" s="396"/>
      <c r="C832" s="397"/>
      <c r="D832" s="397"/>
      <c r="E832" s="397"/>
      <c r="F832" s="396"/>
      <c r="G832" s="396"/>
      <c r="H832" s="396"/>
      <c r="I832" s="398"/>
    </row>
    <row r="833" spans="2:9" x14ac:dyDescent="0.35">
      <c r="B833" s="396"/>
      <c r="C833" s="397"/>
      <c r="D833" s="397"/>
      <c r="E833" s="397"/>
      <c r="F833" s="396"/>
      <c r="G833" s="396"/>
      <c r="H833" s="396"/>
      <c r="I833" s="398"/>
    </row>
    <row r="834" spans="2:9" x14ac:dyDescent="0.35">
      <c r="B834" s="396"/>
      <c r="C834" s="397"/>
      <c r="D834" s="397"/>
      <c r="E834" s="397"/>
      <c r="F834" s="396"/>
      <c r="G834" s="396"/>
      <c r="H834" s="396"/>
      <c r="I834" s="398"/>
    </row>
    <row r="835" spans="2:9" x14ac:dyDescent="0.35">
      <c r="B835" s="396"/>
      <c r="C835" s="397"/>
      <c r="D835" s="397"/>
      <c r="E835" s="397"/>
      <c r="F835" s="396"/>
      <c r="G835" s="396"/>
      <c r="H835" s="396"/>
      <c r="I835" s="398"/>
    </row>
    <row r="836" spans="2:9" x14ac:dyDescent="0.35">
      <c r="B836" s="396"/>
      <c r="C836" s="397"/>
      <c r="D836" s="397"/>
      <c r="E836" s="397"/>
      <c r="F836" s="396"/>
      <c r="G836" s="396"/>
      <c r="H836" s="396"/>
      <c r="I836" s="398"/>
    </row>
    <row r="837" spans="2:9" x14ac:dyDescent="0.35">
      <c r="B837" s="396"/>
      <c r="C837" s="397"/>
      <c r="D837" s="397"/>
      <c r="E837" s="397"/>
      <c r="F837" s="396"/>
      <c r="G837" s="396"/>
      <c r="H837" s="396"/>
      <c r="I837" s="398"/>
    </row>
    <row r="838" spans="2:9" x14ac:dyDescent="0.35">
      <c r="B838" s="396"/>
      <c r="C838" s="397"/>
      <c r="D838" s="397"/>
      <c r="E838" s="397"/>
      <c r="F838" s="396"/>
      <c r="G838" s="396"/>
      <c r="H838" s="396"/>
      <c r="I838" s="398"/>
    </row>
    <row r="839" spans="2:9" x14ac:dyDescent="0.35">
      <c r="B839" s="396"/>
      <c r="C839" s="397"/>
      <c r="D839" s="397"/>
      <c r="E839" s="397"/>
      <c r="F839" s="396"/>
      <c r="G839" s="396"/>
      <c r="H839" s="396"/>
      <c r="I839" s="398"/>
    </row>
    <row r="840" spans="2:9" x14ac:dyDescent="0.35">
      <c r="B840" s="396"/>
      <c r="C840" s="397"/>
      <c r="D840" s="397"/>
      <c r="E840" s="397"/>
      <c r="F840" s="396"/>
      <c r="G840" s="396"/>
      <c r="H840" s="396"/>
      <c r="I840" s="398"/>
    </row>
    <row r="841" spans="2:9" x14ac:dyDescent="0.35">
      <c r="B841" s="396"/>
      <c r="C841" s="397"/>
      <c r="D841" s="397"/>
      <c r="E841" s="397"/>
      <c r="F841" s="396"/>
      <c r="G841" s="396"/>
      <c r="H841" s="396"/>
      <c r="I841" s="398"/>
    </row>
    <row r="842" spans="2:9" x14ac:dyDescent="0.35">
      <c r="B842" s="396"/>
      <c r="C842" s="397"/>
      <c r="D842" s="397"/>
      <c r="E842" s="397"/>
      <c r="F842" s="396"/>
      <c r="G842" s="396"/>
      <c r="H842" s="396"/>
      <c r="I842" s="398"/>
    </row>
    <row r="843" spans="2:9" x14ac:dyDescent="0.35">
      <c r="B843" s="396"/>
      <c r="C843" s="397"/>
      <c r="D843" s="397"/>
      <c r="E843" s="397"/>
      <c r="F843" s="396"/>
      <c r="G843" s="396"/>
      <c r="H843" s="396"/>
      <c r="I843" s="398"/>
    </row>
    <row r="844" spans="2:9" x14ac:dyDescent="0.35">
      <c r="B844" s="396"/>
      <c r="C844" s="397"/>
      <c r="D844" s="397"/>
      <c r="E844" s="397"/>
      <c r="F844" s="396"/>
      <c r="G844" s="396"/>
      <c r="H844" s="396"/>
      <c r="I844" s="398"/>
    </row>
    <row r="845" spans="2:9" x14ac:dyDescent="0.35">
      <c r="B845" s="396"/>
      <c r="C845" s="397"/>
      <c r="D845" s="397"/>
      <c r="E845" s="397"/>
      <c r="F845" s="396"/>
      <c r="G845" s="396"/>
      <c r="H845" s="396"/>
      <c r="I845" s="398"/>
    </row>
    <row r="846" spans="2:9" x14ac:dyDescent="0.35">
      <c r="B846" s="396"/>
      <c r="C846" s="397"/>
      <c r="D846" s="397"/>
      <c r="E846" s="397"/>
      <c r="F846" s="396"/>
      <c r="G846" s="396"/>
      <c r="H846" s="396"/>
      <c r="I846" s="398"/>
    </row>
    <row r="847" spans="2:9" x14ac:dyDescent="0.35">
      <c r="B847" s="396"/>
      <c r="C847" s="397"/>
      <c r="D847" s="397"/>
      <c r="E847" s="397"/>
      <c r="F847" s="396"/>
      <c r="G847" s="396"/>
      <c r="H847" s="396"/>
      <c r="I847" s="398"/>
    </row>
    <row r="848" spans="2:9" x14ac:dyDescent="0.35">
      <c r="B848" s="396"/>
      <c r="C848" s="397"/>
      <c r="D848" s="397"/>
      <c r="E848" s="397"/>
      <c r="F848" s="396"/>
      <c r="G848" s="396"/>
      <c r="H848" s="396"/>
      <c r="I848" s="398"/>
    </row>
    <row r="849" spans="2:9" x14ac:dyDescent="0.35">
      <c r="B849" s="396"/>
      <c r="C849" s="397"/>
      <c r="D849" s="397"/>
      <c r="E849" s="397"/>
      <c r="F849" s="396"/>
      <c r="G849" s="396"/>
      <c r="H849" s="396"/>
      <c r="I849" s="398"/>
    </row>
    <row r="850" spans="2:9" x14ac:dyDescent="0.35">
      <c r="B850" s="396"/>
      <c r="C850" s="397"/>
      <c r="D850" s="397"/>
      <c r="E850" s="397"/>
      <c r="F850" s="396"/>
      <c r="G850" s="396"/>
      <c r="H850" s="396"/>
      <c r="I850" s="398"/>
    </row>
    <row r="851" spans="2:9" x14ac:dyDescent="0.35">
      <c r="B851" s="396"/>
      <c r="C851" s="397"/>
      <c r="D851" s="397"/>
      <c r="E851" s="397"/>
      <c r="F851" s="396"/>
      <c r="G851" s="396"/>
      <c r="H851" s="396"/>
      <c r="I851" s="398"/>
    </row>
    <row r="852" spans="2:9" x14ac:dyDescent="0.35">
      <c r="B852" s="396"/>
      <c r="C852" s="397"/>
      <c r="D852" s="397"/>
      <c r="E852" s="397"/>
      <c r="F852" s="396"/>
      <c r="G852" s="396"/>
      <c r="H852" s="396"/>
      <c r="I852" s="398"/>
    </row>
    <row r="853" spans="2:9" x14ac:dyDescent="0.35">
      <c r="B853" s="396"/>
      <c r="C853" s="397"/>
      <c r="D853" s="397"/>
      <c r="E853" s="397"/>
      <c r="F853" s="396"/>
      <c r="G853" s="396"/>
      <c r="H853" s="396"/>
      <c r="I853" s="398"/>
    </row>
    <row r="854" spans="2:9" x14ac:dyDescent="0.35">
      <c r="B854" s="396"/>
      <c r="C854" s="397"/>
      <c r="D854" s="397"/>
      <c r="E854" s="397"/>
      <c r="F854" s="396"/>
      <c r="G854" s="396"/>
      <c r="H854" s="396"/>
      <c r="I854" s="398"/>
    </row>
    <row r="855" spans="2:9" x14ac:dyDescent="0.35">
      <c r="B855" s="396"/>
      <c r="C855" s="397"/>
      <c r="D855" s="397"/>
      <c r="E855" s="397"/>
      <c r="F855" s="396"/>
      <c r="G855" s="396"/>
      <c r="H855" s="396"/>
      <c r="I855" s="398"/>
    </row>
    <row r="856" spans="2:9" x14ac:dyDescent="0.35">
      <c r="B856" s="396"/>
      <c r="C856" s="397"/>
      <c r="D856" s="397"/>
      <c r="E856" s="397"/>
      <c r="F856" s="396"/>
      <c r="G856" s="396"/>
      <c r="H856" s="396"/>
      <c r="I856" s="398"/>
    </row>
    <row r="857" spans="2:9" x14ac:dyDescent="0.35">
      <c r="B857" s="396"/>
      <c r="C857" s="397"/>
      <c r="D857" s="397"/>
      <c r="E857" s="397"/>
      <c r="F857" s="396"/>
      <c r="G857" s="396"/>
      <c r="H857" s="396"/>
      <c r="I857" s="398"/>
    </row>
    <row r="858" spans="2:9" x14ac:dyDescent="0.35">
      <c r="B858" s="396"/>
      <c r="C858" s="397"/>
      <c r="D858" s="397"/>
      <c r="E858" s="397"/>
      <c r="F858" s="396"/>
      <c r="G858" s="396"/>
      <c r="H858" s="396"/>
      <c r="I858" s="398"/>
    </row>
    <row r="859" spans="2:9" x14ac:dyDescent="0.35">
      <c r="B859" s="396"/>
      <c r="C859" s="397"/>
      <c r="D859" s="397"/>
      <c r="E859" s="397"/>
      <c r="F859" s="396"/>
      <c r="G859" s="396"/>
      <c r="H859" s="396"/>
      <c r="I859" s="398"/>
    </row>
    <row r="860" spans="2:9" x14ac:dyDescent="0.35">
      <c r="B860" s="396"/>
      <c r="C860" s="397"/>
      <c r="D860" s="397"/>
      <c r="E860" s="397"/>
      <c r="F860" s="396"/>
      <c r="G860" s="396"/>
      <c r="H860" s="396"/>
      <c r="I860" s="398"/>
    </row>
    <row r="861" spans="2:9" x14ac:dyDescent="0.35">
      <c r="B861" s="396"/>
      <c r="C861" s="397"/>
      <c r="D861" s="397"/>
      <c r="E861" s="397"/>
      <c r="F861" s="396"/>
      <c r="G861" s="396"/>
      <c r="H861" s="396"/>
      <c r="I861" s="398"/>
    </row>
    <row r="862" spans="2:9" x14ac:dyDescent="0.35">
      <c r="B862" s="396"/>
      <c r="C862" s="397"/>
      <c r="D862" s="397"/>
      <c r="E862" s="397"/>
      <c r="F862" s="396"/>
      <c r="G862" s="396"/>
      <c r="H862" s="396"/>
      <c r="I862" s="398"/>
    </row>
    <row r="863" spans="2:9" x14ac:dyDescent="0.35">
      <c r="B863" s="396"/>
      <c r="C863" s="397"/>
      <c r="D863" s="397"/>
      <c r="E863" s="397"/>
      <c r="F863" s="396"/>
      <c r="G863" s="396"/>
      <c r="H863" s="396"/>
      <c r="I863" s="398"/>
    </row>
    <row r="864" spans="2:9" x14ac:dyDescent="0.35">
      <c r="B864" s="396"/>
      <c r="C864" s="397"/>
      <c r="D864" s="397"/>
      <c r="E864" s="397"/>
      <c r="F864" s="396"/>
      <c r="G864" s="396"/>
      <c r="H864" s="396"/>
      <c r="I864" s="398"/>
    </row>
    <row r="865" spans="2:9" x14ac:dyDescent="0.35">
      <c r="B865" s="396"/>
      <c r="C865" s="397"/>
      <c r="D865" s="397"/>
      <c r="E865" s="397"/>
      <c r="F865" s="396"/>
      <c r="G865" s="396"/>
      <c r="H865" s="396"/>
      <c r="I865" s="398"/>
    </row>
    <row r="866" spans="2:9" x14ac:dyDescent="0.35">
      <c r="B866" s="396"/>
      <c r="C866" s="397"/>
      <c r="D866" s="397"/>
      <c r="E866" s="397"/>
      <c r="F866" s="396"/>
      <c r="G866" s="396"/>
      <c r="H866" s="396"/>
      <c r="I866" s="398"/>
    </row>
    <row r="867" spans="2:9" x14ac:dyDescent="0.35">
      <c r="B867" s="396"/>
      <c r="C867" s="397"/>
      <c r="D867" s="397"/>
      <c r="E867" s="397"/>
      <c r="F867" s="396"/>
      <c r="G867" s="396"/>
      <c r="H867" s="396"/>
      <c r="I867" s="398"/>
    </row>
    <row r="868" spans="2:9" x14ac:dyDescent="0.35">
      <c r="B868" s="396"/>
      <c r="C868" s="397"/>
      <c r="D868" s="397"/>
      <c r="E868" s="397"/>
      <c r="F868" s="396"/>
      <c r="G868" s="396"/>
      <c r="H868" s="396"/>
      <c r="I868" s="398"/>
    </row>
    <row r="869" spans="2:9" x14ac:dyDescent="0.35">
      <c r="B869" s="396"/>
      <c r="C869" s="397"/>
      <c r="D869" s="397"/>
      <c r="E869" s="397"/>
      <c r="F869" s="396"/>
      <c r="G869" s="396"/>
      <c r="H869" s="396"/>
      <c r="I869" s="398"/>
    </row>
    <row r="870" spans="2:9" x14ac:dyDescent="0.35">
      <c r="B870" s="396"/>
      <c r="C870" s="397"/>
      <c r="D870" s="397"/>
      <c r="E870" s="397"/>
      <c r="F870" s="396"/>
      <c r="G870" s="396"/>
      <c r="H870" s="396"/>
      <c r="I870" s="398"/>
    </row>
    <row r="871" spans="2:9" x14ac:dyDescent="0.35">
      <c r="B871" s="396"/>
      <c r="C871" s="397"/>
      <c r="D871" s="397"/>
      <c r="E871" s="397"/>
      <c r="F871" s="396"/>
      <c r="G871" s="396"/>
      <c r="H871" s="396"/>
      <c r="I871" s="398"/>
    </row>
    <row r="872" spans="2:9" x14ac:dyDescent="0.35">
      <c r="B872" s="396"/>
      <c r="C872" s="397"/>
      <c r="D872" s="397"/>
      <c r="E872" s="397"/>
      <c r="F872" s="396"/>
      <c r="G872" s="396"/>
      <c r="H872" s="396"/>
      <c r="I872" s="398"/>
    </row>
    <row r="873" spans="2:9" x14ac:dyDescent="0.35">
      <c r="B873" s="396"/>
      <c r="C873" s="397"/>
      <c r="D873" s="397"/>
      <c r="E873" s="397"/>
      <c r="F873" s="396"/>
      <c r="G873" s="396"/>
      <c r="H873" s="396"/>
      <c r="I873" s="398"/>
    </row>
    <row r="874" spans="2:9" x14ac:dyDescent="0.35">
      <c r="B874" s="396"/>
      <c r="C874" s="397"/>
      <c r="D874" s="397"/>
      <c r="E874" s="397"/>
      <c r="F874" s="396"/>
      <c r="G874" s="396"/>
      <c r="H874" s="396"/>
      <c r="I874" s="398"/>
    </row>
    <row r="875" spans="2:9" x14ac:dyDescent="0.35">
      <c r="B875" s="396"/>
      <c r="C875" s="397"/>
      <c r="D875" s="397"/>
      <c r="E875" s="397"/>
      <c r="F875" s="396"/>
      <c r="G875" s="396"/>
      <c r="H875" s="396"/>
      <c r="I875" s="398"/>
    </row>
    <row r="876" spans="2:9" x14ac:dyDescent="0.35">
      <c r="B876" s="396"/>
      <c r="C876" s="397"/>
      <c r="D876" s="397"/>
      <c r="E876" s="397"/>
      <c r="F876" s="396"/>
      <c r="G876" s="396"/>
      <c r="H876" s="396"/>
      <c r="I876" s="398"/>
    </row>
    <row r="877" spans="2:9" x14ac:dyDescent="0.35">
      <c r="B877" s="396"/>
      <c r="C877" s="397"/>
      <c r="D877" s="397"/>
      <c r="E877" s="397"/>
      <c r="F877" s="396"/>
      <c r="G877" s="396"/>
      <c r="H877" s="396"/>
      <c r="I877" s="398"/>
    </row>
    <row r="878" spans="2:9" x14ac:dyDescent="0.35">
      <c r="B878" s="396"/>
      <c r="C878" s="397"/>
      <c r="D878" s="397"/>
      <c r="E878" s="397"/>
      <c r="F878" s="396"/>
      <c r="G878" s="396"/>
      <c r="H878" s="396"/>
      <c r="I878" s="398"/>
    </row>
    <row r="879" spans="2:9" x14ac:dyDescent="0.35">
      <c r="B879" s="396"/>
      <c r="C879" s="397"/>
      <c r="D879" s="397"/>
      <c r="E879" s="397"/>
      <c r="F879" s="396"/>
      <c r="G879" s="396"/>
      <c r="H879" s="396"/>
      <c r="I879" s="398"/>
    </row>
    <row r="880" spans="2:9" x14ac:dyDescent="0.35">
      <c r="B880" s="396"/>
      <c r="C880" s="397"/>
      <c r="D880" s="397"/>
      <c r="E880" s="397"/>
      <c r="F880" s="396"/>
      <c r="G880" s="396"/>
      <c r="H880" s="396"/>
      <c r="I880" s="398"/>
    </row>
    <row r="881" spans="2:9" x14ac:dyDescent="0.35">
      <c r="B881" s="396"/>
      <c r="C881" s="397"/>
      <c r="D881" s="397"/>
      <c r="E881" s="397"/>
      <c r="F881" s="396"/>
      <c r="G881" s="396"/>
      <c r="H881" s="396"/>
      <c r="I881" s="398"/>
    </row>
    <row r="882" spans="2:9" x14ac:dyDescent="0.35">
      <c r="B882" s="396"/>
      <c r="C882" s="397"/>
      <c r="D882" s="397"/>
      <c r="E882" s="397"/>
      <c r="F882" s="396"/>
      <c r="G882" s="396"/>
      <c r="H882" s="396"/>
      <c r="I882" s="398"/>
    </row>
    <row r="883" spans="2:9" x14ac:dyDescent="0.35">
      <c r="B883" s="396"/>
      <c r="C883" s="397"/>
      <c r="D883" s="397"/>
      <c r="E883" s="397"/>
      <c r="F883" s="396"/>
      <c r="G883" s="396"/>
      <c r="H883" s="396"/>
      <c r="I883" s="398"/>
    </row>
    <row r="884" spans="2:9" x14ac:dyDescent="0.35">
      <c r="B884" s="396"/>
      <c r="C884" s="397"/>
      <c r="D884" s="397"/>
      <c r="E884" s="397"/>
      <c r="F884" s="396"/>
      <c r="G884" s="396"/>
      <c r="H884" s="396"/>
      <c r="I884" s="398"/>
    </row>
    <row r="885" spans="2:9" x14ac:dyDescent="0.35">
      <c r="B885" s="396"/>
      <c r="C885" s="397"/>
      <c r="D885" s="397"/>
      <c r="E885" s="397"/>
      <c r="F885" s="396"/>
      <c r="G885" s="396"/>
      <c r="H885" s="396"/>
      <c r="I885" s="398"/>
    </row>
    <row r="886" spans="2:9" x14ac:dyDescent="0.35">
      <c r="B886" s="396"/>
      <c r="C886" s="397"/>
      <c r="D886" s="397"/>
      <c r="E886" s="397"/>
      <c r="F886" s="396"/>
      <c r="G886" s="396"/>
      <c r="H886" s="396"/>
      <c r="I886" s="398"/>
    </row>
    <row r="887" spans="2:9" x14ac:dyDescent="0.35">
      <c r="B887" s="396"/>
      <c r="C887" s="397"/>
      <c r="D887" s="397"/>
      <c r="E887" s="397"/>
      <c r="F887" s="396"/>
      <c r="G887" s="396"/>
      <c r="H887" s="396"/>
      <c r="I887" s="398"/>
    </row>
    <row r="888" spans="2:9" x14ac:dyDescent="0.35">
      <c r="B888" s="396"/>
      <c r="C888" s="397"/>
      <c r="D888" s="397"/>
      <c r="E888" s="397"/>
      <c r="F888" s="396"/>
      <c r="G888" s="396"/>
      <c r="H888" s="396"/>
      <c r="I888" s="398"/>
    </row>
    <row r="889" spans="2:9" x14ac:dyDescent="0.35">
      <c r="B889" s="396"/>
      <c r="C889" s="397"/>
      <c r="D889" s="397"/>
      <c r="E889" s="397"/>
      <c r="F889" s="396"/>
      <c r="G889" s="396"/>
      <c r="H889" s="396"/>
      <c r="I889" s="398"/>
    </row>
    <row r="890" spans="2:9" x14ac:dyDescent="0.35">
      <c r="B890" s="396"/>
      <c r="C890" s="397"/>
      <c r="D890" s="397"/>
      <c r="E890" s="397"/>
      <c r="F890" s="396"/>
      <c r="G890" s="396"/>
      <c r="H890" s="396"/>
      <c r="I890" s="398"/>
    </row>
    <row r="891" spans="2:9" x14ac:dyDescent="0.35">
      <c r="B891" s="396"/>
      <c r="C891" s="397"/>
      <c r="D891" s="397"/>
      <c r="E891" s="397"/>
      <c r="F891" s="396"/>
      <c r="G891" s="396"/>
      <c r="H891" s="396"/>
      <c r="I891" s="398"/>
    </row>
    <row r="892" spans="2:9" x14ac:dyDescent="0.35">
      <c r="B892" s="396"/>
      <c r="C892" s="397"/>
      <c r="D892" s="397"/>
      <c r="E892" s="397"/>
      <c r="F892" s="396"/>
      <c r="G892" s="396"/>
      <c r="H892" s="396"/>
      <c r="I892" s="398"/>
    </row>
    <row r="893" spans="2:9" x14ac:dyDescent="0.35">
      <c r="B893" s="396"/>
      <c r="C893" s="397"/>
      <c r="D893" s="397"/>
      <c r="E893" s="397"/>
      <c r="F893" s="396"/>
      <c r="G893" s="396"/>
      <c r="H893" s="396"/>
      <c r="I893" s="398"/>
    </row>
    <row r="894" spans="2:9" x14ac:dyDescent="0.35">
      <c r="B894" s="396"/>
      <c r="C894" s="397"/>
      <c r="D894" s="397"/>
      <c r="E894" s="397"/>
      <c r="F894" s="396"/>
      <c r="G894" s="396"/>
      <c r="H894" s="396"/>
      <c r="I894" s="398"/>
    </row>
    <row r="895" spans="2:9" x14ac:dyDescent="0.35">
      <c r="B895" s="396"/>
      <c r="C895" s="397"/>
      <c r="D895" s="397"/>
      <c r="E895" s="397"/>
      <c r="F895" s="396"/>
      <c r="G895" s="396"/>
      <c r="H895" s="396"/>
      <c r="I895" s="398"/>
    </row>
    <row r="896" spans="2:9" x14ac:dyDescent="0.35">
      <c r="B896" s="396"/>
      <c r="C896" s="397"/>
      <c r="D896" s="397"/>
      <c r="E896" s="397"/>
      <c r="F896" s="396"/>
      <c r="G896" s="396"/>
      <c r="H896" s="396"/>
      <c r="I896" s="398"/>
    </row>
    <row r="897" spans="2:9" x14ac:dyDescent="0.35">
      <c r="B897" s="396"/>
      <c r="C897" s="397"/>
      <c r="D897" s="397"/>
      <c r="E897" s="397"/>
      <c r="F897" s="396"/>
      <c r="G897" s="396"/>
      <c r="H897" s="396"/>
      <c r="I897" s="398"/>
    </row>
    <row r="898" spans="2:9" x14ac:dyDescent="0.35">
      <c r="B898" s="396"/>
      <c r="C898" s="397"/>
      <c r="D898" s="397"/>
      <c r="E898" s="397"/>
      <c r="F898" s="396"/>
      <c r="G898" s="396"/>
      <c r="H898" s="396"/>
      <c r="I898" s="398"/>
    </row>
    <row r="899" spans="2:9" x14ac:dyDescent="0.35">
      <c r="B899" s="396"/>
      <c r="C899" s="397"/>
      <c r="D899" s="397"/>
      <c r="E899" s="397"/>
      <c r="F899" s="396"/>
      <c r="G899" s="396"/>
      <c r="H899" s="396"/>
      <c r="I899" s="398"/>
    </row>
    <row r="900" spans="2:9" x14ac:dyDescent="0.35">
      <c r="B900" s="396"/>
      <c r="C900" s="397"/>
      <c r="D900" s="397"/>
      <c r="E900" s="397"/>
      <c r="F900" s="396"/>
      <c r="G900" s="396"/>
      <c r="H900" s="396"/>
      <c r="I900" s="398"/>
    </row>
    <row r="901" spans="2:9" x14ac:dyDescent="0.35">
      <c r="B901" s="396"/>
      <c r="C901" s="397"/>
      <c r="D901" s="397"/>
      <c r="E901" s="397"/>
      <c r="F901" s="396"/>
      <c r="G901" s="396"/>
      <c r="H901" s="396"/>
      <c r="I901" s="398"/>
    </row>
    <row r="902" spans="2:9" x14ac:dyDescent="0.35">
      <c r="B902" s="396"/>
      <c r="C902" s="397"/>
      <c r="D902" s="397"/>
      <c r="E902" s="397"/>
      <c r="F902" s="396"/>
      <c r="G902" s="396"/>
      <c r="H902" s="396"/>
      <c r="I902" s="398"/>
    </row>
    <row r="903" spans="2:9" x14ac:dyDescent="0.35">
      <c r="B903" s="396"/>
      <c r="C903" s="397"/>
      <c r="D903" s="397"/>
      <c r="E903" s="397"/>
      <c r="F903" s="396"/>
      <c r="G903" s="396"/>
      <c r="H903" s="396"/>
      <c r="I903" s="398"/>
    </row>
    <row r="904" spans="2:9" x14ac:dyDescent="0.35">
      <c r="B904" s="396"/>
      <c r="C904" s="397"/>
      <c r="D904" s="397"/>
      <c r="E904" s="397"/>
      <c r="F904" s="396"/>
      <c r="G904" s="396"/>
      <c r="H904" s="396"/>
      <c r="I904" s="398"/>
    </row>
    <row r="905" spans="2:9" x14ac:dyDescent="0.35">
      <c r="B905" s="396"/>
      <c r="C905" s="397"/>
      <c r="D905" s="397"/>
      <c r="E905" s="397"/>
      <c r="F905" s="396"/>
      <c r="G905" s="396"/>
      <c r="H905" s="396"/>
      <c r="I905" s="398"/>
    </row>
    <row r="906" spans="2:9" x14ac:dyDescent="0.35">
      <c r="B906" s="396"/>
      <c r="C906" s="397"/>
      <c r="D906" s="397"/>
      <c r="E906" s="397"/>
      <c r="F906" s="396"/>
      <c r="G906" s="396"/>
      <c r="H906" s="396"/>
      <c r="I906" s="398"/>
    </row>
    <row r="907" spans="2:9" x14ac:dyDescent="0.35">
      <c r="B907" s="396"/>
      <c r="C907" s="397"/>
      <c r="D907" s="397"/>
      <c r="E907" s="397"/>
      <c r="F907" s="396"/>
      <c r="G907" s="396"/>
      <c r="H907" s="396"/>
      <c r="I907" s="398"/>
    </row>
    <row r="908" spans="2:9" x14ac:dyDescent="0.35">
      <c r="B908" s="396"/>
      <c r="C908" s="397"/>
      <c r="D908" s="397"/>
      <c r="E908" s="397"/>
      <c r="F908" s="396"/>
      <c r="G908" s="396"/>
      <c r="H908" s="396"/>
      <c r="I908" s="398"/>
    </row>
    <row r="909" spans="2:9" x14ac:dyDescent="0.35">
      <c r="B909" s="396"/>
      <c r="C909" s="397"/>
      <c r="D909" s="397"/>
      <c r="E909" s="397"/>
      <c r="F909" s="396"/>
      <c r="G909" s="396"/>
      <c r="H909" s="396"/>
      <c r="I909" s="398"/>
    </row>
    <row r="910" spans="2:9" x14ac:dyDescent="0.35">
      <c r="B910" s="396"/>
      <c r="C910" s="397"/>
      <c r="D910" s="397"/>
      <c r="E910" s="397"/>
      <c r="F910" s="396"/>
      <c r="G910" s="396"/>
      <c r="H910" s="396"/>
      <c r="I910" s="398"/>
    </row>
    <row r="911" spans="2:9" x14ac:dyDescent="0.35">
      <c r="B911" s="396"/>
      <c r="C911" s="397"/>
      <c r="D911" s="397"/>
      <c r="E911" s="397"/>
      <c r="F911" s="396"/>
      <c r="G911" s="396"/>
      <c r="H911" s="396"/>
      <c r="I911" s="398"/>
    </row>
    <row r="912" spans="2:9" x14ac:dyDescent="0.35">
      <c r="B912" s="396"/>
      <c r="C912" s="397"/>
      <c r="D912" s="397"/>
      <c r="E912" s="397"/>
      <c r="F912" s="396"/>
      <c r="G912" s="396"/>
      <c r="H912" s="396"/>
      <c r="I912" s="398"/>
    </row>
    <row r="913" spans="2:9" x14ac:dyDescent="0.35">
      <c r="B913" s="396"/>
      <c r="C913" s="397"/>
      <c r="D913" s="397"/>
      <c r="E913" s="397"/>
      <c r="F913" s="396"/>
      <c r="G913" s="396"/>
      <c r="H913" s="396"/>
      <c r="I913" s="398"/>
    </row>
    <row r="914" spans="2:9" x14ac:dyDescent="0.35">
      <c r="B914" s="396"/>
      <c r="C914" s="397"/>
      <c r="D914" s="397"/>
      <c r="E914" s="397"/>
      <c r="F914" s="396"/>
      <c r="G914" s="396"/>
      <c r="H914" s="396"/>
      <c r="I914" s="398"/>
    </row>
    <row r="915" spans="2:9" x14ac:dyDescent="0.35">
      <c r="B915" s="396"/>
      <c r="C915" s="397"/>
      <c r="D915" s="397"/>
      <c r="E915" s="397"/>
      <c r="F915" s="396"/>
      <c r="G915" s="396"/>
      <c r="H915" s="396"/>
      <c r="I915" s="398"/>
    </row>
    <row r="916" spans="2:9" x14ac:dyDescent="0.35">
      <c r="B916" s="396"/>
      <c r="C916" s="397"/>
      <c r="D916" s="397"/>
      <c r="E916" s="397"/>
      <c r="F916" s="396"/>
      <c r="G916" s="396"/>
      <c r="H916" s="396"/>
      <c r="I916" s="398"/>
    </row>
    <row r="917" spans="2:9" x14ac:dyDescent="0.35">
      <c r="B917" s="396"/>
      <c r="C917" s="397"/>
      <c r="D917" s="397"/>
      <c r="E917" s="397"/>
      <c r="F917" s="396"/>
      <c r="G917" s="396"/>
      <c r="H917" s="396"/>
      <c r="I917" s="398"/>
    </row>
    <row r="918" spans="2:9" x14ac:dyDescent="0.35">
      <c r="B918" s="396"/>
      <c r="C918" s="397"/>
      <c r="D918" s="397"/>
      <c r="E918" s="397"/>
      <c r="F918" s="396"/>
      <c r="G918" s="396"/>
      <c r="H918" s="396"/>
      <c r="I918" s="398"/>
    </row>
    <row r="919" spans="2:9" x14ac:dyDescent="0.35">
      <c r="B919" s="396"/>
      <c r="C919" s="397"/>
      <c r="D919" s="397"/>
      <c r="E919" s="397"/>
      <c r="F919" s="396"/>
      <c r="G919" s="396"/>
      <c r="H919" s="396"/>
      <c r="I919" s="398"/>
    </row>
    <row r="920" spans="2:9" x14ac:dyDescent="0.35">
      <c r="B920" s="396"/>
      <c r="C920" s="397"/>
      <c r="D920" s="397"/>
      <c r="E920" s="397"/>
      <c r="F920" s="396"/>
      <c r="G920" s="396"/>
      <c r="H920" s="396"/>
      <c r="I920" s="398"/>
    </row>
    <row r="921" spans="2:9" x14ac:dyDescent="0.35">
      <c r="B921" s="396"/>
      <c r="C921" s="397"/>
      <c r="D921" s="397"/>
      <c r="E921" s="397"/>
      <c r="F921" s="396"/>
      <c r="G921" s="396"/>
      <c r="H921" s="396"/>
      <c r="I921" s="398"/>
    </row>
    <row r="922" spans="2:9" x14ac:dyDescent="0.35">
      <c r="B922" s="396"/>
      <c r="C922" s="397"/>
      <c r="D922" s="397"/>
      <c r="E922" s="397"/>
      <c r="F922" s="396"/>
      <c r="G922" s="396"/>
      <c r="H922" s="396"/>
      <c r="I922" s="398"/>
    </row>
    <row r="923" spans="2:9" x14ac:dyDescent="0.35">
      <c r="B923" s="396"/>
      <c r="C923" s="397"/>
      <c r="D923" s="397"/>
      <c r="E923" s="397"/>
      <c r="F923" s="396"/>
      <c r="G923" s="396"/>
      <c r="H923" s="396"/>
      <c r="I923" s="398"/>
    </row>
    <row r="924" spans="2:9" x14ac:dyDescent="0.35">
      <c r="B924" s="396"/>
      <c r="C924" s="397"/>
      <c r="D924" s="397"/>
      <c r="E924" s="397"/>
      <c r="F924" s="396"/>
      <c r="G924" s="396"/>
      <c r="H924" s="396"/>
      <c r="I924" s="398"/>
    </row>
    <row r="925" spans="2:9" x14ac:dyDescent="0.35">
      <c r="B925" s="396"/>
      <c r="C925" s="397"/>
      <c r="D925" s="397"/>
      <c r="E925" s="397"/>
      <c r="F925" s="396"/>
      <c r="G925" s="396"/>
      <c r="H925" s="396"/>
      <c r="I925" s="398"/>
    </row>
    <row r="926" spans="2:9" x14ac:dyDescent="0.35">
      <c r="B926" s="396"/>
      <c r="C926" s="397"/>
      <c r="D926" s="397"/>
      <c r="E926" s="397"/>
      <c r="F926" s="396"/>
      <c r="G926" s="396"/>
      <c r="H926" s="396"/>
      <c r="I926" s="398"/>
    </row>
    <row r="927" spans="2:9" x14ac:dyDescent="0.35">
      <c r="B927" s="396"/>
      <c r="C927" s="397"/>
      <c r="D927" s="397"/>
      <c r="E927" s="397"/>
      <c r="F927" s="396"/>
      <c r="G927" s="396"/>
      <c r="H927" s="396"/>
      <c r="I927" s="398"/>
    </row>
    <row r="928" spans="2:9" x14ac:dyDescent="0.35">
      <c r="B928" s="396"/>
      <c r="C928" s="397"/>
      <c r="D928" s="397"/>
      <c r="E928" s="397"/>
      <c r="F928" s="396"/>
      <c r="G928" s="396"/>
      <c r="H928" s="396"/>
      <c r="I928" s="398"/>
    </row>
    <row r="929" spans="2:9" x14ac:dyDescent="0.35">
      <c r="B929" s="396"/>
      <c r="C929" s="397"/>
      <c r="D929" s="397"/>
      <c r="E929" s="397"/>
      <c r="F929" s="396"/>
      <c r="G929" s="396"/>
      <c r="H929" s="396"/>
      <c r="I929" s="398"/>
    </row>
    <row r="930" spans="2:9" x14ac:dyDescent="0.35">
      <c r="B930" s="396"/>
      <c r="C930" s="397"/>
      <c r="D930" s="397"/>
      <c r="E930" s="397"/>
      <c r="F930" s="396"/>
      <c r="G930" s="396"/>
      <c r="H930" s="396"/>
      <c r="I930" s="398"/>
    </row>
    <row r="931" spans="2:9" x14ac:dyDescent="0.35">
      <c r="B931" s="396"/>
      <c r="C931" s="397"/>
      <c r="D931" s="397"/>
      <c r="E931" s="397"/>
      <c r="F931" s="396"/>
      <c r="G931" s="396"/>
      <c r="H931" s="396"/>
      <c r="I931" s="398"/>
    </row>
    <row r="932" spans="2:9" x14ac:dyDescent="0.35">
      <c r="B932" s="396"/>
      <c r="C932" s="397"/>
      <c r="D932" s="397"/>
      <c r="E932" s="397"/>
      <c r="F932" s="396"/>
      <c r="G932" s="396"/>
      <c r="H932" s="396"/>
      <c r="I932" s="398"/>
    </row>
    <row r="933" spans="2:9" x14ac:dyDescent="0.35">
      <c r="B933" s="396"/>
      <c r="C933" s="397"/>
      <c r="D933" s="397"/>
      <c r="E933" s="397"/>
      <c r="F933" s="396"/>
      <c r="G933" s="396"/>
      <c r="H933" s="396"/>
      <c r="I933" s="398"/>
    </row>
    <row r="934" spans="2:9" x14ac:dyDescent="0.35">
      <c r="B934" s="396"/>
      <c r="C934" s="397"/>
      <c r="D934" s="397"/>
      <c r="E934" s="397"/>
      <c r="F934" s="396"/>
      <c r="G934" s="396"/>
      <c r="H934" s="396"/>
      <c r="I934" s="398"/>
    </row>
    <row r="935" spans="2:9" x14ac:dyDescent="0.35">
      <c r="B935" s="396"/>
      <c r="C935" s="397"/>
      <c r="D935" s="397"/>
      <c r="E935" s="397"/>
      <c r="F935" s="396"/>
      <c r="G935" s="396"/>
      <c r="H935" s="396"/>
      <c r="I935" s="398"/>
    </row>
    <row r="936" spans="2:9" x14ac:dyDescent="0.35">
      <c r="B936" s="396"/>
      <c r="C936" s="397"/>
      <c r="D936" s="397"/>
      <c r="E936" s="397"/>
      <c r="F936" s="396"/>
      <c r="G936" s="396"/>
      <c r="H936" s="396"/>
      <c r="I936" s="398"/>
    </row>
    <row r="937" spans="2:9" x14ac:dyDescent="0.35">
      <c r="B937" s="396"/>
      <c r="C937" s="397"/>
      <c r="D937" s="397"/>
      <c r="E937" s="397"/>
      <c r="F937" s="396"/>
      <c r="G937" s="396"/>
      <c r="H937" s="396"/>
      <c r="I937" s="398"/>
    </row>
    <row r="938" spans="2:9" x14ac:dyDescent="0.35">
      <c r="B938" s="396"/>
      <c r="C938" s="397"/>
      <c r="D938" s="397"/>
      <c r="E938" s="397"/>
      <c r="F938" s="396"/>
      <c r="G938" s="396"/>
      <c r="H938" s="396"/>
      <c r="I938" s="398"/>
    </row>
    <row r="939" spans="2:9" x14ac:dyDescent="0.35">
      <c r="B939" s="396"/>
      <c r="C939" s="397"/>
      <c r="D939" s="397"/>
      <c r="E939" s="397"/>
      <c r="F939" s="396"/>
      <c r="G939" s="396"/>
      <c r="H939" s="396"/>
      <c r="I939" s="398"/>
    </row>
    <row r="940" spans="2:9" x14ac:dyDescent="0.35">
      <c r="B940" s="396"/>
      <c r="C940" s="397"/>
      <c r="D940" s="397"/>
      <c r="E940" s="397"/>
      <c r="F940" s="396"/>
      <c r="G940" s="396"/>
      <c r="H940" s="396"/>
      <c r="I940" s="398"/>
    </row>
    <row r="941" spans="2:9" x14ac:dyDescent="0.35">
      <c r="B941" s="396"/>
      <c r="C941" s="397"/>
      <c r="D941" s="397"/>
      <c r="E941" s="397"/>
      <c r="F941" s="396"/>
      <c r="G941" s="396"/>
      <c r="H941" s="396"/>
      <c r="I941" s="398"/>
    </row>
    <row r="942" spans="2:9" x14ac:dyDescent="0.35">
      <c r="B942" s="396"/>
      <c r="C942" s="397"/>
      <c r="D942" s="397"/>
      <c r="E942" s="397"/>
      <c r="F942" s="396"/>
      <c r="G942" s="396"/>
      <c r="H942" s="396"/>
      <c r="I942" s="398"/>
    </row>
    <row r="943" spans="2:9" x14ac:dyDescent="0.35">
      <c r="B943" s="396"/>
      <c r="C943" s="397"/>
      <c r="D943" s="397"/>
      <c r="E943" s="397"/>
      <c r="F943" s="396"/>
      <c r="G943" s="396"/>
      <c r="H943" s="396"/>
      <c r="I943" s="398"/>
    </row>
    <row r="944" spans="2:9" x14ac:dyDescent="0.35">
      <c r="B944" s="396"/>
      <c r="C944" s="397"/>
      <c r="D944" s="397"/>
      <c r="E944" s="397"/>
      <c r="F944" s="396"/>
      <c r="G944" s="396"/>
      <c r="H944" s="396"/>
      <c r="I944" s="398"/>
    </row>
    <row r="945" spans="2:9" x14ac:dyDescent="0.35">
      <c r="B945" s="396"/>
      <c r="C945" s="397"/>
      <c r="D945" s="397"/>
      <c r="E945" s="397"/>
      <c r="F945" s="396"/>
      <c r="G945" s="396"/>
      <c r="H945" s="396"/>
      <c r="I945" s="398"/>
    </row>
    <row r="946" spans="2:9" x14ac:dyDescent="0.35">
      <c r="B946" s="396"/>
      <c r="C946" s="397"/>
      <c r="D946" s="397"/>
      <c r="E946" s="397"/>
      <c r="F946" s="396"/>
      <c r="G946" s="396"/>
      <c r="H946" s="396"/>
      <c r="I946" s="398"/>
    </row>
    <row r="947" spans="2:9" x14ac:dyDescent="0.35">
      <c r="B947" s="396"/>
      <c r="C947" s="397"/>
      <c r="D947" s="397"/>
      <c r="E947" s="397"/>
      <c r="F947" s="396"/>
      <c r="G947" s="396"/>
      <c r="H947" s="396"/>
      <c r="I947" s="398"/>
    </row>
    <row r="948" spans="2:9" x14ac:dyDescent="0.35">
      <c r="B948" s="396"/>
      <c r="C948" s="397"/>
      <c r="D948" s="397"/>
      <c r="E948" s="397"/>
      <c r="F948" s="396"/>
      <c r="G948" s="396"/>
      <c r="H948" s="396"/>
      <c r="I948" s="398"/>
    </row>
    <row r="949" spans="2:9" x14ac:dyDescent="0.35">
      <c r="B949" s="396"/>
      <c r="C949" s="397"/>
      <c r="D949" s="397"/>
      <c r="E949" s="397"/>
      <c r="F949" s="396"/>
      <c r="G949" s="396"/>
      <c r="H949" s="396"/>
      <c r="I949" s="398"/>
    </row>
    <row r="950" spans="2:9" x14ac:dyDescent="0.35">
      <c r="B950" s="396"/>
      <c r="C950" s="397"/>
      <c r="D950" s="397"/>
      <c r="E950" s="397"/>
      <c r="F950" s="396"/>
      <c r="G950" s="396"/>
      <c r="H950" s="396"/>
      <c r="I950" s="398"/>
    </row>
    <row r="951" spans="2:9" x14ac:dyDescent="0.35">
      <c r="B951" s="396"/>
      <c r="C951" s="397"/>
      <c r="D951" s="397"/>
      <c r="E951" s="397"/>
      <c r="F951" s="396"/>
      <c r="G951" s="396"/>
      <c r="H951" s="396"/>
      <c r="I951" s="398"/>
    </row>
    <row r="952" spans="2:9" x14ac:dyDescent="0.35">
      <c r="B952" s="396"/>
      <c r="C952" s="397"/>
      <c r="D952" s="397"/>
      <c r="E952" s="397"/>
      <c r="F952" s="396"/>
      <c r="G952" s="396"/>
      <c r="H952" s="396"/>
      <c r="I952" s="398"/>
    </row>
    <row r="953" spans="2:9" x14ac:dyDescent="0.35">
      <c r="B953" s="396"/>
      <c r="C953" s="397"/>
      <c r="D953" s="397"/>
      <c r="E953" s="397"/>
      <c r="F953" s="396"/>
      <c r="G953" s="396"/>
      <c r="H953" s="396"/>
      <c r="I953" s="398"/>
    </row>
    <row r="954" spans="2:9" x14ac:dyDescent="0.35">
      <c r="B954" s="396"/>
      <c r="C954" s="397"/>
      <c r="D954" s="397"/>
      <c r="E954" s="397"/>
      <c r="F954" s="396"/>
      <c r="G954" s="396"/>
      <c r="H954" s="396"/>
      <c r="I954" s="398"/>
    </row>
    <row r="955" spans="2:9" x14ac:dyDescent="0.35">
      <c r="B955" s="396"/>
      <c r="C955" s="397"/>
      <c r="D955" s="397"/>
      <c r="E955" s="397"/>
      <c r="F955" s="396"/>
      <c r="G955" s="396"/>
      <c r="H955" s="396"/>
      <c r="I955" s="398"/>
    </row>
    <row r="956" spans="2:9" x14ac:dyDescent="0.35">
      <c r="B956" s="396"/>
      <c r="C956" s="397"/>
      <c r="D956" s="397"/>
      <c r="E956" s="397"/>
      <c r="F956" s="396"/>
      <c r="G956" s="396"/>
      <c r="H956" s="396"/>
      <c r="I956" s="398"/>
    </row>
    <row r="957" spans="2:9" x14ac:dyDescent="0.35">
      <c r="B957" s="396"/>
      <c r="C957" s="397"/>
      <c r="D957" s="397"/>
      <c r="E957" s="397"/>
      <c r="F957" s="396"/>
      <c r="G957" s="396"/>
      <c r="H957" s="396"/>
      <c r="I957" s="398"/>
    </row>
    <row r="958" spans="2:9" x14ac:dyDescent="0.35">
      <c r="B958" s="396"/>
      <c r="C958" s="397"/>
      <c r="D958" s="397"/>
      <c r="E958" s="397"/>
      <c r="F958" s="396"/>
      <c r="G958" s="396"/>
      <c r="H958" s="396"/>
      <c r="I958" s="398"/>
    </row>
    <row r="959" spans="2:9" x14ac:dyDescent="0.35">
      <c r="B959" s="396"/>
      <c r="C959" s="397"/>
      <c r="D959" s="397"/>
      <c r="E959" s="397"/>
      <c r="F959" s="396"/>
      <c r="G959" s="396"/>
      <c r="H959" s="396"/>
      <c r="I959" s="398"/>
    </row>
    <row r="960" spans="2:9" x14ac:dyDescent="0.35">
      <c r="B960" s="396"/>
      <c r="C960" s="397"/>
      <c r="D960" s="397"/>
      <c r="E960" s="397"/>
      <c r="F960" s="396"/>
      <c r="G960" s="396"/>
      <c r="H960" s="396"/>
      <c r="I960" s="398"/>
    </row>
    <row r="961" spans="2:9" x14ac:dyDescent="0.35">
      <c r="B961" s="396"/>
      <c r="C961" s="397"/>
      <c r="D961" s="397"/>
      <c r="E961" s="397"/>
      <c r="F961" s="396"/>
      <c r="G961" s="396"/>
      <c r="H961" s="396"/>
      <c r="I961" s="398"/>
    </row>
    <row r="962" spans="2:9" x14ac:dyDescent="0.35">
      <c r="B962" s="396"/>
      <c r="C962" s="397"/>
      <c r="D962" s="397"/>
      <c r="E962" s="397"/>
      <c r="F962" s="396"/>
      <c r="G962" s="396"/>
      <c r="H962" s="396"/>
      <c r="I962" s="398"/>
    </row>
    <row r="963" spans="2:9" x14ac:dyDescent="0.35">
      <c r="B963" s="396"/>
      <c r="C963" s="397"/>
      <c r="D963" s="397"/>
      <c r="E963" s="397"/>
      <c r="F963" s="396"/>
      <c r="G963" s="396"/>
      <c r="H963" s="396"/>
      <c r="I963" s="398"/>
    </row>
    <row r="964" spans="2:9" x14ac:dyDescent="0.35">
      <c r="B964" s="396"/>
      <c r="C964" s="397"/>
      <c r="D964" s="397"/>
      <c r="E964" s="397"/>
      <c r="F964" s="396"/>
      <c r="G964" s="396"/>
      <c r="H964" s="396"/>
      <c r="I964" s="398"/>
    </row>
    <row r="965" spans="2:9" x14ac:dyDescent="0.35">
      <c r="B965" s="396"/>
      <c r="C965" s="397"/>
      <c r="D965" s="397"/>
      <c r="E965" s="397"/>
      <c r="F965" s="396"/>
      <c r="G965" s="396"/>
      <c r="H965" s="396"/>
      <c r="I965" s="398"/>
    </row>
    <row r="966" spans="2:9" x14ac:dyDescent="0.35">
      <c r="B966" s="396"/>
      <c r="C966" s="397"/>
      <c r="D966" s="397"/>
      <c r="E966" s="397"/>
      <c r="F966" s="396"/>
      <c r="G966" s="396"/>
      <c r="H966" s="396"/>
      <c r="I966" s="398"/>
    </row>
    <row r="967" spans="2:9" x14ac:dyDescent="0.35">
      <c r="B967" s="396"/>
      <c r="C967" s="397"/>
      <c r="D967" s="397"/>
      <c r="E967" s="397"/>
      <c r="F967" s="396"/>
      <c r="G967" s="396"/>
      <c r="H967" s="396"/>
      <c r="I967" s="398"/>
    </row>
    <row r="968" spans="2:9" x14ac:dyDescent="0.35">
      <c r="B968" s="396"/>
      <c r="C968" s="397"/>
      <c r="D968" s="397"/>
      <c r="E968" s="397"/>
      <c r="F968" s="396"/>
      <c r="G968" s="396"/>
      <c r="H968" s="396"/>
      <c r="I968" s="398"/>
    </row>
    <row r="969" spans="2:9" x14ac:dyDescent="0.35">
      <c r="B969" s="396"/>
      <c r="C969" s="397"/>
      <c r="D969" s="397"/>
      <c r="E969" s="397"/>
      <c r="F969" s="396"/>
      <c r="G969" s="396"/>
      <c r="H969" s="396"/>
      <c r="I969" s="398"/>
    </row>
    <row r="970" spans="2:9" x14ac:dyDescent="0.35">
      <c r="B970" s="396"/>
      <c r="C970" s="397"/>
      <c r="D970" s="397"/>
      <c r="E970" s="397"/>
      <c r="F970" s="396"/>
      <c r="G970" s="396"/>
      <c r="H970" s="396"/>
      <c r="I970" s="398"/>
    </row>
    <row r="971" spans="2:9" x14ac:dyDescent="0.35">
      <c r="B971" s="396"/>
      <c r="C971" s="397"/>
      <c r="D971" s="397"/>
      <c r="E971" s="397"/>
      <c r="F971" s="396"/>
      <c r="G971" s="396"/>
      <c r="H971" s="396"/>
      <c r="I971" s="398"/>
    </row>
    <row r="972" spans="2:9" x14ac:dyDescent="0.35">
      <c r="B972" s="396"/>
      <c r="C972" s="397"/>
      <c r="D972" s="397"/>
      <c r="E972" s="397"/>
      <c r="F972" s="396"/>
      <c r="G972" s="396"/>
      <c r="H972" s="396"/>
      <c r="I972" s="398"/>
    </row>
    <row r="973" spans="2:9" x14ac:dyDescent="0.35">
      <c r="B973" s="396"/>
      <c r="C973" s="397"/>
      <c r="D973" s="397"/>
      <c r="E973" s="397"/>
      <c r="F973" s="396"/>
      <c r="G973" s="396"/>
      <c r="H973" s="396"/>
      <c r="I973" s="398"/>
    </row>
    <row r="974" spans="2:9" x14ac:dyDescent="0.35">
      <c r="B974" s="396"/>
      <c r="C974" s="397"/>
      <c r="D974" s="397"/>
      <c r="E974" s="397"/>
      <c r="F974" s="396"/>
      <c r="G974" s="396"/>
      <c r="H974" s="396"/>
      <c r="I974" s="398"/>
    </row>
    <row r="975" spans="2:9" x14ac:dyDescent="0.35">
      <c r="B975" s="396"/>
      <c r="C975" s="397"/>
      <c r="D975" s="397"/>
      <c r="E975" s="397"/>
      <c r="F975" s="396"/>
      <c r="G975" s="396"/>
      <c r="H975" s="396"/>
      <c r="I975" s="398"/>
    </row>
    <row r="976" spans="2:9" x14ac:dyDescent="0.35">
      <c r="B976" s="396"/>
      <c r="C976" s="397"/>
      <c r="D976" s="397"/>
      <c r="E976" s="397"/>
      <c r="F976" s="396"/>
      <c r="G976" s="396"/>
      <c r="H976" s="396"/>
      <c r="I976" s="398"/>
    </row>
    <row r="977" spans="2:9" x14ac:dyDescent="0.35">
      <c r="B977" s="396"/>
      <c r="C977" s="397"/>
      <c r="D977" s="397"/>
      <c r="E977" s="397"/>
      <c r="F977" s="396"/>
      <c r="G977" s="396"/>
      <c r="H977" s="396"/>
      <c r="I977" s="398"/>
    </row>
    <row r="978" spans="2:9" x14ac:dyDescent="0.35">
      <c r="B978" s="396"/>
      <c r="C978" s="397"/>
      <c r="D978" s="397"/>
      <c r="E978" s="397"/>
      <c r="F978" s="396"/>
      <c r="G978" s="396"/>
      <c r="H978" s="396"/>
      <c r="I978" s="398"/>
    </row>
    <row r="979" spans="2:9" x14ac:dyDescent="0.35">
      <c r="B979" s="396"/>
      <c r="C979" s="397"/>
      <c r="D979" s="397"/>
      <c r="E979" s="397"/>
      <c r="F979" s="396"/>
      <c r="G979" s="396"/>
      <c r="H979" s="396"/>
      <c r="I979" s="398"/>
    </row>
    <row r="980" spans="2:9" x14ac:dyDescent="0.35">
      <c r="B980" s="396"/>
      <c r="C980" s="397"/>
      <c r="D980" s="397"/>
      <c r="E980" s="397"/>
      <c r="F980" s="396"/>
      <c r="G980" s="396"/>
      <c r="H980" s="396"/>
      <c r="I980" s="398"/>
    </row>
    <row r="981" spans="2:9" x14ac:dyDescent="0.35">
      <c r="B981" s="396"/>
      <c r="C981" s="397"/>
      <c r="D981" s="397"/>
      <c r="E981" s="397"/>
      <c r="F981" s="396"/>
      <c r="G981" s="396"/>
      <c r="H981" s="396"/>
      <c r="I981" s="398"/>
    </row>
    <row r="982" spans="2:9" x14ac:dyDescent="0.35">
      <c r="B982" s="396"/>
      <c r="C982" s="397"/>
      <c r="D982" s="397"/>
      <c r="E982" s="397"/>
      <c r="F982" s="396"/>
      <c r="G982" s="396"/>
      <c r="H982" s="396"/>
      <c r="I982" s="398"/>
    </row>
    <row r="983" spans="2:9" x14ac:dyDescent="0.35">
      <c r="B983" s="396"/>
      <c r="C983" s="397"/>
      <c r="D983" s="397"/>
      <c r="E983" s="397"/>
      <c r="F983" s="396"/>
      <c r="G983" s="396"/>
      <c r="H983" s="396"/>
      <c r="I983" s="398"/>
    </row>
    <row r="984" spans="2:9" x14ac:dyDescent="0.35">
      <c r="B984" s="396"/>
      <c r="C984" s="397"/>
      <c r="D984" s="397"/>
      <c r="E984" s="397"/>
      <c r="F984" s="396"/>
      <c r="G984" s="396"/>
      <c r="H984" s="396"/>
      <c r="I984" s="398"/>
    </row>
    <row r="985" spans="2:9" x14ac:dyDescent="0.35">
      <c r="B985" s="396"/>
      <c r="C985" s="397"/>
      <c r="D985" s="397"/>
      <c r="E985" s="397"/>
      <c r="F985" s="396"/>
      <c r="G985" s="396"/>
      <c r="H985" s="396"/>
      <c r="I985" s="398"/>
    </row>
    <row r="986" spans="2:9" x14ac:dyDescent="0.35">
      <c r="B986" s="396"/>
      <c r="C986" s="397"/>
      <c r="D986" s="397"/>
      <c r="E986" s="397"/>
      <c r="F986" s="396"/>
      <c r="G986" s="396"/>
      <c r="H986" s="396"/>
      <c r="I986" s="398"/>
    </row>
    <row r="987" spans="2:9" x14ac:dyDescent="0.35">
      <c r="B987" s="396"/>
      <c r="C987" s="397"/>
      <c r="D987" s="397"/>
      <c r="E987" s="397"/>
      <c r="F987" s="396"/>
      <c r="G987" s="396"/>
      <c r="H987" s="396"/>
      <c r="I987" s="398"/>
    </row>
    <row r="988" spans="2:9" x14ac:dyDescent="0.35">
      <c r="B988" s="396"/>
      <c r="C988" s="397"/>
      <c r="D988" s="397"/>
      <c r="E988" s="397"/>
      <c r="F988" s="396"/>
      <c r="G988" s="396"/>
      <c r="H988" s="396"/>
      <c r="I988" s="398"/>
    </row>
    <row r="989" spans="2:9" x14ac:dyDescent="0.35">
      <c r="B989" s="396"/>
      <c r="C989" s="397"/>
      <c r="D989" s="397"/>
      <c r="E989" s="397"/>
      <c r="F989" s="396"/>
      <c r="G989" s="396"/>
      <c r="H989" s="396"/>
      <c r="I989" s="398"/>
    </row>
    <row r="990" spans="2:9" x14ac:dyDescent="0.35">
      <c r="B990" s="396"/>
      <c r="C990" s="397"/>
      <c r="D990" s="397"/>
      <c r="E990" s="397"/>
      <c r="F990" s="396"/>
      <c r="G990" s="396"/>
      <c r="H990" s="396"/>
      <c r="I990" s="398"/>
    </row>
    <row r="991" spans="2:9" x14ac:dyDescent="0.35">
      <c r="B991" s="396"/>
      <c r="C991" s="397"/>
      <c r="D991" s="397"/>
      <c r="E991" s="397"/>
      <c r="F991" s="396"/>
      <c r="G991" s="396"/>
      <c r="H991" s="396"/>
      <c r="I991" s="398"/>
    </row>
    <row r="992" spans="2:9" x14ac:dyDescent="0.35">
      <c r="B992" s="396"/>
      <c r="C992" s="397"/>
      <c r="D992" s="397"/>
      <c r="E992" s="397"/>
      <c r="F992" s="396"/>
      <c r="G992" s="396"/>
      <c r="H992" s="396"/>
      <c r="I992" s="398"/>
    </row>
    <row r="993" spans="2:9" x14ac:dyDescent="0.35">
      <c r="B993" s="396"/>
      <c r="C993" s="397"/>
      <c r="D993" s="397"/>
      <c r="E993" s="397"/>
      <c r="F993" s="396"/>
      <c r="G993" s="396"/>
      <c r="H993" s="396"/>
      <c r="I993" s="398"/>
    </row>
    <row r="994" spans="2:9" x14ac:dyDescent="0.35">
      <c r="B994" s="396"/>
      <c r="C994" s="397"/>
      <c r="D994" s="397"/>
      <c r="E994" s="397"/>
      <c r="F994" s="396"/>
      <c r="G994" s="396"/>
      <c r="H994" s="396"/>
      <c r="I994" s="398"/>
    </row>
    <row r="995" spans="2:9" x14ac:dyDescent="0.35">
      <c r="B995" s="396"/>
      <c r="C995" s="397"/>
      <c r="D995" s="397"/>
      <c r="E995" s="397"/>
      <c r="F995" s="396"/>
      <c r="G995" s="396"/>
      <c r="H995" s="396"/>
      <c r="I995" s="398"/>
    </row>
    <row r="996" spans="2:9" x14ac:dyDescent="0.35">
      <c r="B996" s="396"/>
      <c r="C996" s="397"/>
      <c r="D996" s="397"/>
      <c r="E996" s="397"/>
      <c r="F996" s="396"/>
      <c r="G996" s="396"/>
      <c r="H996" s="396"/>
      <c r="I996" s="398"/>
    </row>
    <row r="997" spans="2:9" x14ac:dyDescent="0.35">
      <c r="B997" s="396"/>
      <c r="C997" s="397"/>
      <c r="D997" s="397"/>
      <c r="E997" s="397"/>
      <c r="F997" s="396"/>
      <c r="G997" s="396"/>
      <c r="H997" s="396"/>
      <c r="I997" s="398"/>
    </row>
    <row r="998" spans="2:9" x14ac:dyDescent="0.35">
      <c r="B998" s="396"/>
      <c r="C998" s="397"/>
      <c r="D998" s="397"/>
      <c r="E998" s="397"/>
      <c r="F998" s="396"/>
      <c r="G998" s="396"/>
      <c r="H998" s="396"/>
      <c r="I998" s="398"/>
    </row>
    <row r="999" spans="2:9" x14ac:dyDescent="0.35">
      <c r="B999" s="396"/>
      <c r="C999" s="397"/>
      <c r="D999" s="397"/>
      <c r="E999" s="397"/>
      <c r="F999" s="396"/>
      <c r="G999" s="396"/>
      <c r="H999" s="396"/>
      <c r="I999" s="398"/>
    </row>
    <row r="1000" spans="2:9" x14ac:dyDescent="0.35">
      <c r="B1000" s="396"/>
      <c r="C1000" s="397"/>
      <c r="D1000" s="397"/>
      <c r="E1000" s="397"/>
      <c r="F1000" s="396"/>
      <c r="G1000" s="396"/>
      <c r="H1000" s="396"/>
      <c r="I1000" s="398"/>
    </row>
    <row r="1001" spans="2:9" x14ac:dyDescent="0.35">
      <c r="B1001" s="396"/>
      <c r="C1001" s="397"/>
      <c r="D1001" s="397"/>
      <c r="E1001" s="397"/>
      <c r="F1001" s="396"/>
      <c r="G1001" s="396"/>
      <c r="H1001" s="396"/>
      <c r="I1001" s="398"/>
    </row>
    <row r="1002" spans="2:9" x14ac:dyDescent="0.35">
      <c r="B1002" s="396"/>
      <c r="C1002" s="397"/>
      <c r="D1002" s="397"/>
      <c r="E1002" s="397"/>
      <c r="F1002" s="396"/>
      <c r="G1002" s="396"/>
      <c r="H1002" s="396"/>
      <c r="I1002" s="398"/>
    </row>
    <row r="1003" spans="2:9" x14ac:dyDescent="0.35">
      <c r="B1003" s="396"/>
      <c r="C1003" s="397"/>
      <c r="D1003" s="397"/>
      <c r="E1003" s="397"/>
      <c r="F1003" s="396"/>
      <c r="G1003" s="396"/>
      <c r="H1003" s="396"/>
      <c r="I1003" s="398"/>
    </row>
    <row r="1004" spans="2:9" x14ac:dyDescent="0.35">
      <c r="B1004" s="396"/>
      <c r="C1004" s="397"/>
      <c r="D1004" s="397"/>
      <c r="E1004" s="397"/>
      <c r="F1004" s="396"/>
      <c r="G1004" s="396"/>
      <c r="H1004" s="396"/>
      <c r="I1004" s="398"/>
    </row>
    <row r="1005" spans="2:9" x14ac:dyDescent="0.35">
      <c r="B1005" s="396"/>
      <c r="C1005" s="397"/>
      <c r="D1005" s="397"/>
      <c r="E1005" s="397"/>
      <c r="F1005" s="396"/>
      <c r="G1005" s="396"/>
      <c r="H1005" s="396"/>
      <c r="I1005" s="398"/>
    </row>
    <row r="1006" spans="2:9" x14ac:dyDescent="0.35">
      <c r="B1006" s="396"/>
      <c r="C1006" s="397"/>
      <c r="D1006" s="397"/>
      <c r="E1006" s="397"/>
      <c r="F1006" s="396"/>
      <c r="G1006" s="396"/>
      <c r="H1006" s="396"/>
      <c r="I1006" s="398"/>
    </row>
    <row r="1007" spans="2:9" x14ac:dyDescent="0.35">
      <c r="B1007" s="396"/>
      <c r="C1007" s="397"/>
      <c r="D1007" s="397"/>
      <c r="E1007" s="397"/>
      <c r="F1007" s="396"/>
      <c r="G1007" s="396"/>
      <c r="H1007" s="396"/>
      <c r="I1007" s="398"/>
    </row>
    <row r="1008" spans="2:9" x14ac:dyDescent="0.35">
      <c r="B1008" s="396"/>
      <c r="C1008" s="397"/>
      <c r="D1008" s="397"/>
      <c r="E1008" s="397"/>
      <c r="F1008" s="396"/>
      <c r="G1008" s="396"/>
      <c r="H1008" s="396"/>
      <c r="I1008" s="398"/>
    </row>
    <row r="1009" spans="2:9" x14ac:dyDescent="0.35">
      <c r="B1009" s="396"/>
      <c r="C1009" s="397"/>
      <c r="D1009" s="397"/>
      <c r="E1009" s="397"/>
      <c r="F1009" s="396"/>
      <c r="G1009" s="396"/>
      <c r="H1009" s="396"/>
      <c r="I1009" s="398"/>
    </row>
    <row r="1010" spans="2:9" x14ac:dyDescent="0.35">
      <c r="B1010" s="396"/>
      <c r="C1010" s="397"/>
      <c r="D1010" s="397"/>
      <c r="E1010" s="397"/>
      <c r="F1010" s="396"/>
      <c r="G1010" s="396"/>
      <c r="H1010" s="396"/>
      <c r="I1010" s="398"/>
    </row>
    <row r="1011" spans="2:9" x14ac:dyDescent="0.35">
      <c r="B1011" s="396"/>
      <c r="C1011" s="397"/>
      <c r="D1011" s="397"/>
      <c r="E1011" s="397"/>
      <c r="F1011" s="396"/>
      <c r="G1011" s="396"/>
      <c r="H1011" s="396"/>
      <c r="I1011" s="398"/>
    </row>
    <row r="1012" spans="2:9" x14ac:dyDescent="0.35">
      <c r="B1012" s="396"/>
      <c r="C1012" s="397"/>
      <c r="D1012" s="397"/>
      <c r="E1012" s="397"/>
      <c r="F1012" s="396"/>
      <c r="G1012" s="396"/>
      <c r="H1012" s="396"/>
      <c r="I1012" s="398"/>
    </row>
    <row r="1013" spans="2:9" x14ac:dyDescent="0.35">
      <c r="B1013" s="396"/>
      <c r="C1013" s="397"/>
      <c r="D1013" s="397"/>
      <c r="E1013" s="397"/>
      <c r="F1013" s="396"/>
      <c r="G1013" s="396"/>
      <c r="H1013" s="396"/>
      <c r="I1013" s="398"/>
    </row>
    <row r="1014" spans="2:9" x14ac:dyDescent="0.35">
      <c r="B1014" s="396"/>
      <c r="C1014" s="397"/>
      <c r="D1014" s="397"/>
      <c r="E1014" s="397"/>
      <c r="F1014" s="396"/>
      <c r="G1014" s="396"/>
      <c r="H1014" s="396"/>
      <c r="I1014" s="398"/>
    </row>
    <row r="1015" spans="2:9" x14ac:dyDescent="0.35">
      <c r="B1015" s="396"/>
      <c r="C1015" s="397"/>
      <c r="D1015" s="397"/>
      <c r="E1015" s="397"/>
      <c r="F1015" s="396"/>
      <c r="G1015" s="396"/>
      <c r="H1015" s="396"/>
      <c r="I1015" s="398"/>
    </row>
    <row r="1016" spans="2:9" x14ac:dyDescent="0.35">
      <c r="B1016" s="396"/>
      <c r="C1016" s="397"/>
      <c r="D1016" s="397"/>
      <c r="E1016" s="397"/>
      <c r="F1016" s="396"/>
      <c r="G1016" s="396"/>
      <c r="H1016" s="396"/>
      <c r="I1016" s="398"/>
    </row>
    <row r="1017" spans="2:9" x14ac:dyDescent="0.35">
      <c r="B1017" s="396"/>
      <c r="C1017" s="397"/>
      <c r="D1017" s="397"/>
      <c r="E1017" s="397"/>
      <c r="F1017" s="396"/>
      <c r="G1017" s="396"/>
      <c r="H1017" s="396"/>
      <c r="I1017" s="398"/>
    </row>
    <row r="1018" spans="2:9" x14ac:dyDescent="0.35">
      <c r="B1018" s="396"/>
      <c r="C1018" s="397"/>
      <c r="D1018" s="397"/>
      <c r="E1018" s="397"/>
      <c r="F1018" s="396"/>
      <c r="G1018" s="396"/>
      <c r="H1018" s="396"/>
      <c r="I1018" s="398"/>
    </row>
    <row r="1019" spans="2:9" x14ac:dyDescent="0.35">
      <c r="B1019" s="396"/>
      <c r="C1019" s="397"/>
      <c r="D1019" s="397"/>
      <c r="E1019" s="397"/>
      <c r="F1019" s="396"/>
      <c r="G1019" s="396"/>
      <c r="H1019" s="396"/>
      <c r="I1019" s="398"/>
    </row>
    <row r="1020" spans="2:9" x14ac:dyDescent="0.35">
      <c r="B1020" s="396"/>
      <c r="C1020" s="397"/>
      <c r="D1020" s="397"/>
      <c r="E1020" s="397"/>
      <c r="F1020" s="396"/>
      <c r="G1020" s="396"/>
      <c r="H1020" s="396"/>
      <c r="I1020" s="398"/>
    </row>
    <row r="1021" spans="2:9" x14ac:dyDescent="0.35">
      <c r="B1021" s="396"/>
      <c r="C1021" s="397"/>
      <c r="D1021" s="397"/>
      <c r="E1021" s="397"/>
      <c r="F1021" s="396"/>
      <c r="G1021" s="396"/>
      <c r="H1021" s="396"/>
      <c r="I1021" s="398"/>
    </row>
    <row r="1022" spans="2:9" x14ac:dyDescent="0.35">
      <c r="B1022" s="396"/>
      <c r="C1022" s="397"/>
      <c r="D1022" s="397"/>
      <c r="E1022" s="397"/>
      <c r="F1022" s="396"/>
      <c r="G1022" s="396"/>
      <c r="H1022" s="396"/>
      <c r="I1022" s="398"/>
    </row>
    <row r="1023" spans="2:9" x14ac:dyDescent="0.35">
      <c r="B1023" s="396"/>
      <c r="C1023" s="397"/>
      <c r="D1023" s="397"/>
      <c r="E1023" s="397"/>
      <c r="F1023" s="396"/>
      <c r="G1023" s="396"/>
      <c r="H1023" s="396"/>
      <c r="I1023" s="398"/>
    </row>
    <row r="1024" spans="2:9" x14ac:dyDescent="0.35">
      <c r="B1024" s="396"/>
      <c r="C1024" s="397"/>
      <c r="D1024" s="397"/>
      <c r="E1024" s="397"/>
      <c r="F1024" s="396"/>
      <c r="G1024" s="396"/>
      <c r="H1024" s="396"/>
      <c r="I1024" s="398"/>
    </row>
    <row r="1025" spans="2:9" x14ac:dyDescent="0.35">
      <c r="B1025" s="396"/>
      <c r="C1025" s="397"/>
      <c r="D1025" s="397"/>
      <c r="E1025" s="397"/>
      <c r="F1025" s="396"/>
      <c r="G1025" s="396"/>
      <c r="H1025" s="396"/>
      <c r="I1025" s="398"/>
    </row>
    <row r="1026" spans="2:9" x14ac:dyDescent="0.35">
      <c r="B1026" s="396"/>
      <c r="C1026" s="397"/>
      <c r="D1026" s="397"/>
      <c r="E1026" s="397"/>
      <c r="F1026" s="396"/>
      <c r="G1026" s="396"/>
      <c r="H1026" s="396"/>
      <c r="I1026" s="398"/>
    </row>
    <row r="1027" spans="2:9" x14ac:dyDescent="0.35">
      <c r="B1027" s="396"/>
      <c r="C1027" s="397"/>
      <c r="D1027" s="397"/>
      <c r="E1027" s="397"/>
      <c r="F1027" s="396"/>
      <c r="G1027" s="396"/>
      <c r="H1027" s="396"/>
      <c r="I1027" s="398"/>
    </row>
    <row r="1028" spans="2:9" x14ac:dyDescent="0.35">
      <c r="B1028" s="396"/>
      <c r="C1028" s="397"/>
      <c r="D1028" s="397"/>
      <c r="E1028" s="397"/>
      <c r="F1028" s="396"/>
      <c r="G1028" s="396"/>
      <c r="H1028" s="396"/>
      <c r="I1028" s="398"/>
    </row>
    <row r="1029" spans="2:9" x14ac:dyDescent="0.35">
      <c r="B1029" s="396"/>
      <c r="C1029" s="397"/>
      <c r="D1029" s="397"/>
      <c r="E1029" s="397"/>
      <c r="F1029" s="396"/>
      <c r="G1029" s="396"/>
      <c r="H1029" s="396"/>
      <c r="I1029" s="398"/>
    </row>
    <row r="1030" spans="2:9" x14ac:dyDescent="0.35">
      <c r="B1030" s="396"/>
      <c r="C1030" s="397"/>
      <c r="D1030" s="397"/>
      <c r="E1030" s="397"/>
      <c r="F1030" s="396"/>
      <c r="G1030" s="396"/>
      <c r="H1030" s="396"/>
      <c r="I1030" s="398"/>
    </row>
    <row r="1031" spans="2:9" x14ac:dyDescent="0.35">
      <c r="B1031" s="396"/>
      <c r="C1031" s="397"/>
      <c r="D1031" s="397"/>
      <c r="E1031" s="397"/>
      <c r="F1031" s="396"/>
      <c r="G1031" s="396"/>
      <c r="H1031" s="396"/>
      <c r="I1031" s="398"/>
    </row>
    <row r="1032" spans="2:9" x14ac:dyDescent="0.35">
      <c r="B1032" s="396"/>
      <c r="C1032" s="397"/>
      <c r="D1032" s="397"/>
      <c r="E1032" s="397"/>
      <c r="F1032" s="396"/>
      <c r="G1032" s="396"/>
      <c r="H1032" s="396"/>
      <c r="I1032" s="398"/>
    </row>
    <row r="1033" spans="2:9" x14ac:dyDescent="0.35">
      <c r="B1033" s="396"/>
      <c r="C1033" s="397"/>
      <c r="D1033" s="397"/>
      <c r="E1033" s="397"/>
      <c r="F1033" s="396"/>
      <c r="G1033" s="396"/>
      <c r="H1033" s="396"/>
      <c r="I1033" s="398"/>
    </row>
    <row r="1034" spans="2:9" x14ac:dyDescent="0.35">
      <c r="B1034" s="396"/>
      <c r="C1034" s="397"/>
      <c r="D1034" s="397"/>
      <c r="E1034" s="397"/>
      <c r="F1034" s="396"/>
      <c r="G1034" s="396"/>
      <c r="H1034" s="396"/>
      <c r="I1034" s="398"/>
    </row>
    <row r="1035" spans="2:9" x14ac:dyDescent="0.35">
      <c r="B1035" s="396"/>
      <c r="C1035" s="397"/>
      <c r="D1035" s="397"/>
      <c r="E1035" s="397"/>
      <c r="F1035" s="396"/>
      <c r="G1035" s="396"/>
      <c r="H1035" s="396"/>
      <c r="I1035" s="398"/>
    </row>
    <row r="1036" spans="2:9" x14ac:dyDescent="0.35">
      <c r="B1036" s="396"/>
      <c r="C1036" s="397"/>
      <c r="D1036" s="397"/>
      <c r="E1036" s="397"/>
      <c r="F1036" s="396"/>
      <c r="G1036" s="396"/>
      <c r="H1036" s="396"/>
      <c r="I1036" s="398"/>
    </row>
    <row r="1037" spans="2:9" x14ac:dyDescent="0.35">
      <c r="B1037" s="396"/>
      <c r="C1037" s="397"/>
      <c r="D1037" s="397"/>
      <c r="E1037" s="397"/>
      <c r="F1037" s="396"/>
      <c r="G1037" s="396"/>
      <c r="H1037" s="396"/>
      <c r="I1037" s="398"/>
    </row>
    <row r="1038" spans="2:9" x14ac:dyDescent="0.35">
      <c r="B1038" s="396"/>
      <c r="C1038" s="397"/>
      <c r="D1038" s="397"/>
      <c r="E1038" s="397"/>
      <c r="F1038" s="396"/>
      <c r="G1038" s="396"/>
      <c r="H1038" s="396"/>
      <c r="I1038" s="398"/>
    </row>
    <row r="1039" spans="2:9" x14ac:dyDescent="0.35">
      <c r="B1039" s="396"/>
      <c r="C1039" s="397"/>
      <c r="D1039" s="397"/>
      <c r="E1039" s="397"/>
      <c r="F1039" s="396"/>
      <c r="G1039" s="396"/>
      <c r="H1039" s="396"/>
      <c r="I1039" s="398"/>
    </row>
    <row r="1040" spans="2:9" x14ac:dyDescent="0.35">
      <c r="B1040" s="396"/>
      <c r="C1040" s="397"/>
      <c r="D1040" s="397"/>
      <c r="E1040" s="397"/>
      <c r="F1040" s="396"/>
      <c r="G1040" s="396"/>
      <c r="H1040" s="396"/>
      <c r="I1040" s="398"/>
    </row>
    <row r="1041" spans="2:9" x14ac:dyDescent="0.35">
      <c r="B1041" s="396"/>
      <c r="C1041" s="397"/>
      <c r="D1041" s="397"/>
      <c r="E1041" s="397"/>
      <c r="F1041" s="396"/>
      <c r="G1041" s="396"/>
      <c r="H1041" s="396"/>
      <c r="I1041" s="398"/>
    </row>
    <row r="1042" spans="2:9" x14ac:dyDescent="0.35">
      <c r="B1042" s="396"/>
      <c r="C1042" s="397"/>
      <c r="D1042" s="397"/>
      <c r="E1042" s="397"/>
      <c r="F1042" s="396"/>
      <c r="G1042" s="396"/>
      <c r="H1042" s="396"/>
      <c r="I1042" s="398"/>
    </row>
    <row r="1043" spans="2:9" x14ac:dyDescent="0.35">
      <c r="B1043" s="396"/>
      <c r="C1043" s="397"/>
      <c r="D1043" s="397"/>
      <c r="E1043" s="397"/>
      <c r="F1043" s="396"/>
      <c r="G1043" s="396"/>
      <c r="H1043" s="396"/>
      <c r="I1043" s="398"/>
    </row>
    <row r="1044" spans="2:9" x14ac:dyDescent="0.35">
      <c r="B1044" s="396"/>
      <c r="C1044" s="397"/>
      <c r="D1044" s="397"/>
      <c r="E1044" s="397"/>
      <c r="F1044" s="396"/>
      <c r="G1044" s="396"/>
      <c r="H1044" s="396"/>
      <c r="I1044" s="398"/>
    </row>
    <row r="1045" spans="2:9" x14ac:dyDescent="0.35">
      <c r="B1045" s="396"/>
      <c r="C1045" s="397"/>
      <c r="D1045" s="397"/>
      <c r="E1045" s="397"/>
      <c r="F1045" s="396"/>
      <c r="G1045" s="396"/>
      <c r="H1045" s="396"/>
      <c r="I1045" s="398"/>
    </row>
    <row r="1046" spans="2:9" x14ac:dyDescent="0.35">
      <c r="B1046" s="396"/>
      <c r="C1046" s="397"/>
      <c r="D1046" s="397"/>
      <c r="E1046" s="397"/>
      <c r="F1046" s="396"/>
      <c r="G1046" s="396"/>
      <c r="H1046" s="396"/>
      <c r="I1046" s="398"/>
    </row>
    <row r="1047" spans="2:9" x14ac:dyDescent="0.35">
      <c r="B1047" s="396"/>
      <c r="C1047" s="397"/>
      <c r="D1047" s="397"/>
      <c r="E1047" s="397"/>
      <c r="F1047" s="396"/>
      <c r="G1047" s="396"/>
      <c r="H1047" s="396"/>
      <c r="I1047" s="398"/>
    </row>
    <row r="1048" spans="2:9" x14ac:dyDescent="0.35">
      <c r="B1048" s="396"/>
      <c r="C1048" s="397"/>
      <c r="D1048" s="397"/>
      <c r="E1048" s="397"/>
      <c r="F1048" s="396"/>
      <c r="G1048" s="396"/>
      <c r="H1048" s="396"/>
      <c r="I1048" s="398"/>
    </row>
    <row r="1049" spans="2:9" x14ac:dyDescent="0.35">
      <c r="B1049" s="396"/>
      <c r="C1049" s="397"/>
      <c r="D1049" s="397"/>
      <c r="E1049" s="397"/>
      <c r="F1049" s="396"/>
      <c r="G1049" s="396"/>
      <c r="H1049" s="396"/>
      <c r="I1049" s="398"/>
    </row>
    <row r="1050" spans="2:9" x14ac:dyDescent="0.35">
      <c r="B1050" s="396"/>
      <c r="C1050" s="397"/>
      <c r="D1050" s="397"/>
      <c r="E1050" s="397"/>
      <c r="F1050" s="396"/>
      <c r="G1050" s="396"/>
      <c r="H1050" s="396"/>
      <c r="I1050" s="398"/>
    </row>
    <row r="1051" spans="2:9" x14ac:dyDescent="0.35">
      <c r="B1051" s="396"/>
      <c r="C1051" s="397"/>
      <c r="D1051" s="397"/>
      <c r="E1051" s="397"/>
      <c r="F1051" s="396"/>
      <c r="G1051" s="396"/>
      <c r="H1051" s="396"/>
      <c r="I1051" s="398"/>
    </row>
    <row r="1052" spans="2:9" x14ac:dyDescent="0.35">
      <c r="B1052" s="396"/>
      <c r="C1052" s="397"/>
      <c r="D1052" s="397"/>
      <c r="E1052" s="397"/>
      <c r="F1052" s="396"/>
      <c r="G1052" s="396"/>
      <c r="H1052" s="396"/>
      <c r="I1052" s="398"/>
    </row>
    <row r="1053" spans="2:9" x14ac:dyDescent="0.35">
      <c r="B1053" s="396"/>
      <c r="C1053" s="397"/>
      <c r="D1053" s="397"/>
      <c r="E1053" s="397"/>
      <c r="F1053" s="396"/>
      <c r="G1053" s="396"/>
      <c r="H1053" s="396"/>
      <c r="I1053" s="398"/>
    </row>
    <row r="1054" spans="2:9" x14ac:dyDescent="0.35">
      <c r="B1054" s="396"/>
      <c r="C1054" s="397"/>
      <c r="D1054" s="397"/>
      <c r="E1054" s="397"/>
      <c r="F1054" s="396"/>
      <c r="G1054" s="396"/>
      <c r="H1054" s="396"/>
      <c r="I1054" s="398"/>
    </row>
    <row r="1055" spans="2:9" x14ac:dyDescent="0.35">
      <c r="B1055" s="396"/>
      <c r="C1055" s="397"/>
      <c r="D1055" s="397"/>
      <c r="E1055" s="397"/>
      <c r="F1055" s="396"/>
      <c r="G1055" s="396"/>
      <c r="H1055" s="396"/>
      <c r="I1055" s="398"/>
    </row>
    <row r="1056" spans="2:9" x14ac:dyDescent="0.35">
      <c r="B1056" s="396"/>
      <c r="C1056" s="397"/>
      <c r="D1056" s="397"/>
      <c r="E1056" s="397"/>
      <c r="F1056" s="396"/>
      <c r="G1056" s="396"/>
      <c r="H1056" s="396"/>
      <c r="I1056" s="398"/>
    </row>
    <row r="1057" spans="2:9" x14ac:dyDescent="0.35">
      <c r="B1057" s="396"/>
      <c r="C1057" s="397"/>
      <c r="D1057" s="397"/>
      <c r="E1057" s="397"/>
      <c r="F1057" s="396"/>
      <c r="G1057" s="396"/>
      <c r="H1057" s="396"/>
      <c r="I1057" s="398"/>
    </row>
    <row r="1058" spans="2:9" x14ac:dyDescent="0.35">
      <c r="B1058" s="396"/>
      <c r="C1058" s="397"/>
      <c r="D1058" s="397"/>
      <c r="E1058" s="397"/>
      <c r="F1058" s="396"/>
      <c r="G1058" s="396"/>
      <c r="H1058" s="396"/>
      <c r="I1058" s="398"/>
    </row>
    <row r="1059" spans="2:9" x14ac:dyDescent="0.35">
      <c r="B1059" s="396"/>
      <c r="C1059" s="397"/>
      <c r="D1059" s="397"/>
      <c r="E1059" s="397"/>
      <c r="F1059" s="396"/>
      <c r="G1059" s="396"/>
      <c r="H1059" s="396"/>
      <c r="I1059" s="398"/>
    </row>
    <row r="1060" spans="2:9" x14ac:dyDescent="0.35">
      <c r="B1060" s="396"/>
      <c r="C1060" s="397"/>
      <c r="D1060" s="397"/>
      <c r="E1060" s="397"/>
      <c r="F1060" s="396"/>
      <c r="G1060" s="396"/>
      <c r="H1060" s="396"/>
      <c r="I1060" s="398"/>
    </row>
    <row r="1061" spans="2:9" x14ac:dyDescent="0.35">
      <c r="B1061" s="396"/>
      <c r="C1061" s="397"/>
      <c r="D1061" s="397"/>
      <c r="E1061" s="397"/>
      <c r="F1061" s="396"/>
      <c r="G1061" s="396"/>
      <c r="H1061" s="396"/>
      <c r="I1061" s="398"/>
    </row>
    <row r="1062" spans="2:9" x14ac:dyDescent="0.35">
      <c r="B1062" s="396"/>
      <c r="C1062" s="397"/>
      <c r="D1062" s="397"/>
      <c r="E1062" s="397"/>
      <c r="F1062" s="396"/>
      <c r="G1062" s="396"/>
      <c r="H1062" s="396"/>
      <c r="I1062" s="398"/>
    </row>
    <row r="1063" spans="2:9" x14ac:dyDescent="0.35">
      <c r="B1063" s="396"/>
      <c r="C1063" s="397"/>
      <c r="D1063" s="397"/>
      <c r="E1063" s="397"/>
      <c r="F1063" s="396"/>
      <c r="G1063" s="396"/>
      <c r="H1063" s="396"/>
      <c r="I1063" s="398"/>
    </row>
    <row r="1064" spans="2:9" x14ac:dyDescent="0.35">
      <c r="B1064" s="396"/>
      <c r="C1064" s="397"/>
      <c r="D1064" s="397"/>
      <c r="E1064" s="397"/>
      <c r="F1064" s="396"/>
      <c r="G1064" s="396"/>
      <c r="H1064" s="396"/>
      <c r="I1064" s="398"/>
    </row>
    <row r="1065" spans="2:9" x14ac:dyDescent="0.35">
      <c r="B1065" s="396"/>
      <c r="C1065" s="397"/>
      <c r="D1065" s="397"/>
      <c r="E1065" s="397"/>
      <c r="F1065" s="396"/>
      <c r="G1065" s="396"/>
      <c r="H1065" s="396"/>
      <c r="I1065" s="398"/>
    </row>
    <row r="1066" spans="2:9" x14ac:dyDescent="0.35">
      <c r="B1066" s="396"/>
      <c r="C1066" s="397"/>
      <c r="D1066" s="397"/>
      <c r="E1066" s="397"/>
      <c r="F1066" s="396"/>
      <c r="G1066" s="396"/>
      <c r="H1066" s="396"/>
      <c r="I1066" s="398"/>
    </row>
    <row r="1067" spans="2:9" x14ac:dyDescent="0.35">
      <c r="B1067" s="396"/>
      <c r="C1067" s="397"/>
      <c r="D1067" s="397"/>
      <c r="E1067" s="397"/>
      <c r="F1067" s="396"/>
      <c r="G1067" s="396"/>
      <c r="H1067" s="396"/>
      <c r="I1067" s="398"/>
    </row>
    <row r="1068" spans="2:9" x14ac:dyDescent="0.35">
      <c r="B1068" s="396"/>
      <c r="C1068" s="397"/>
      <c r="D1068" s="397"/>
      <c r="E1068" s="397"/>
      <c r="F1068" s="396"/>
      <c r="G1068" s="396"/>
      <c r="H1068" s="396"/>
      <c r="I1068" s="398"/>
    </row>
    <row r="1069" spans="2:9" x14ac:dyDescent="0.35">
      <c r="B1069" s="396"/>
      <c r="C1069" s="397"/>
      <c r="D1069" s="397"/>
      <c r="E1069" s="397"/>
      <c r="F1069" s="396"/>
      <c r="G1069" s="396"/>
      <c r="H1069" s="396"/>
      <c r="I1069" s="398"/>
    </row>
    <row r="1070" spans="2:9" x14ac:dyDescent="0.35">
      <c r="B1070" s="396"/>
      <c r="C1070" s="397"/>
      <c r="D1070" s="397"/>
      <c r="E1070" s="397"/>
      <c r="F1070" s="396"/>
      <c r="G1070" s="396"/>
      <c r="H1070" s="396"/>
      <c r="I1070" s="398"/>
    </row>
    <row r="1071" spans="2:9" x14ac:dyDescent="0.35">
      <c r="B1071" s="396"/>
      <c r="C1071" s="397"/>
      <c r="D1071" s="397"/>
      <c r="E1071" s="397"/>
      <c r="F1071" s="396"/>
      <c r="G1071" s="396"/>
      <c r="H1071" s="396"/>
      <c r="I1071" s="398"/>
    </row>
    <row r="1072" spans="2:9" x14ac:dyDescent="0.35">
      <c r="B1072" s="396"/>
      <c r="C1072" s="397"/>
      <c r="D1072" s="397"/>
      <c r="E1072" s="397"/>
      <c r="F1072" s="396"/>
      <c r="G1072" s="396"/>
      <c r="H1072" s="396"/>
      <c r="I1072" s="398"/>
    </row>
    <row r="1073" spans="2:9" x14ac:dyDescent="0.35">
      <c r="B1073" s="396"/>
      <c r="C1073" s="397"/>
      <c r="D1073" s="397"/>
      <c r="E1073" s="397"/>
      <c r="F1073" s="396"/>
      <c r="G1073" s="396"/>
      <c r="H1073" s="396"/>
      <c r="I1073" s="398"/>
    </row>
    <row r="1074" spans="2:9" x14ac:dyDescent="0.35">
      <c r="B1074" s="396"/>
      <c r="C1074" s="397"/>
      <c r="D1074" s="397"/>
      <c r="E1074" s="397"/>
      <c r="F1074" s="396"/>
      <c r="G1074" s="396"/>
      <c r="H1074" s="396"/>
      <c r="I1074" s="398"/>
    </row>
    <row r="1075" spans="2:9" x14ac:dyDescent="0.35">
      <c r="B1075" s="396"/>
      <c r="C1075" s="397"/>
      <c r="D1075" s="397"/>
      <c r="E1075" s="397"/>
      <c r="F1075" s="396"/>
      <c r="G1075" s="396"/>
      <c r="H1075" s="396"/>
      <c r="I1075" s="398"/>
    </row>
    <row r="1076" spans="2:9" x14ac:dyDescent="0.35">
      <c r="B1076" s="396"/>
      <c r="C1076" s="397"/>
      <c r="D1076" s="397"/>
      <c r="E1076" s="397"/>
      <c r="F1076" s="396"/>
      <c r="G1076" s="396"/>
      <c r="H1076" s="396"/>
      <c r="I1076" s="398"/>
    </row>
    <row r="1077" spans="2:9" x14ac:dyDescent="0.35">
      <c r="B1077" s="396"/>
      <c r="C1077" s="397"/>
      <c r="D1077" s="397"/>
      <c r="E1077" s="397"/>
      <c r="F1077" s="396"/>
      <c r="G1077" s="396"/>
      <c r="H1077" s="396"/>
      <c r="I1077" s="398"/>
    </row>
    <row r="1078" spans="2:9" x14ac:dyDescent="0.35">
      <c r="B1078" s="396"/>
      <c r="C1078" s="397"/>
      <c r="D1078" s="397"/>
      <c r="E1078" s="397"/>
      <c r="F1078" s="396"/>
      <c r="G1078" s="396"/>
      <c r="H1078" s="396"/>
      <c r="I1078" s="398"/>
    </row>
    <row r="1079" spans="2:9" x14ac:dyDescent="0.35">
      <c r="B1079" s="396"/>
      <c r="C1079" s="397"/>
      <c r="D1079" s="397"/>
      <c r="E1079" s="397"/>
      <c r="F1079" s="396"/>
      <c r="G1079" s="396"/>
      <c r="H1079" s="396"/>
      <c r="I1079" s="398"/>
    </row>
    <row r="1080" spans="2:9" x14ac:dyDescent="0.35">
      <c r="B1080" s="396"/>
      <c r="C1080" s="397"/>
      <c r="D1080" s="397"/>
      <c r="E1080" s="397"/>
      <c r="F1080" s="396"/>
      <c r="G1080" s="396"/>
      <c r="H1080" s="396"/>
      <c r="I1080" s="398"/>
    </row>
    <row r="1081" spans="2:9" x14ac:dyDescent="0.35">
      <c r="B1081" s="396"/>
      <c r="C1081" s="397"/>
      <c r="D1081" s="397"/>
      <c r="E1081" s="397"/>
      <c r="F1081" s="396"/>
      <c r="G1081" s="396"/>
      <c r="H1081" s="396"/>
      <c r="I1081" s="398"/>
    </row>
    <row r="1082" spans="2:9" x14ac:dyDescent="0.35">
      <c r="B1082" s="396"/>
      <c r="C1082" s="397"/>
      <c r="D1082" s="397"/>
      <c r="E1082" s="397"/>
      <c r="F1082" s="396"/>
      <c r="G1082" s="396"/>
      <c r="H1082" s="396"/>
      <c r="I1082" s="398"/>
    </row>
    <row r="1083" spans="2:9" x14ac:dyDescent="0.35">
      <c r="B1083" s="396"/>
      <c r="C1083" s="397"/>
      <c r="D1083" s="397"/>
      <c r="E1083" s="397"/>
      <c r="F1083" s="396"/>
      <c r="G1083" s="396"/>
      <c r="H1083" s="396"/>
      <c r="I1083" s="398"/>
    </row>
    <row r="1084" spans="2:9" x14ac:dyDescent="0.35">
      <c r="B1084" s="396"/>
      <c r="C1084" s="397"/>
      <c r="D1084" s="397"/>
      <c r="E1084" s="397"/>
      <c r="F1084" s="396"/>
      <c r="G1084" s="396"/>
      <c r="H1084" s="396"/>
      <c r="I1084" s="398"/>
    </row>
    <row r="1085" spans="2:9" x14ac:dyDescent="0.35">
      <c r="B1085" s="396"/>
      <c r="C1085" s="397"/>
      <c r="D1085" s="397"/>
      <c r="E1085" s="397"/>
      <c r="F1085" s="396"/>
      <c r="G1085" s="396"/>
      <c r="H1085" s="396"/>
      <c r="I1085" s="398"/>
    </row>
    <row r="1086" spans="2:9" x14ac:dyDescent="0.35">
      <c r="B1086" s="396"/>
      <c r="C1086" s="397"/>
      <c r="D1086" s="397"/>
      <c r="E1086" s="397"/>
      <c r="F1086" s="396"/>
      <c r="G1086" s="396"/>
      <c r="H1086" s="396"/>
      <c r="I1086" s="398"/>
    </row>
    <row r="1087" spans="2:9" x14ac:dyDescent="0.35">
      <c r="B1087" s="396"/>
      <c r="C1087" s="397"/>
      <c r="D1087" s="397"/>
      <c r="E1087" s="397"/>
      <c r="F1087" s="396"/>
      <c r="G1087" s="396"/>
      <c r="H1087" s="396"/>
      <c r="I1087" s="398"/>
    </row>
    <row r="1088" spans="2:9" x14ac:dyDescent="0.35">
      <c r="B1088" s="396"/>
      <c r="C1088" s="397"/>
      <c r="D1088" s="397"/>
      <c r="E1088" s="397"/>
      <c r="F1088" s="396"/>
      <c r="G1088" s="396"/>
      <c r="H1088" s="396"/>
      <c r="I1088" s="398"/>
    </row>
    <row r="1089" spans="2:9" x14ac:dyDescent="0.35">
      <c r="B1089" s="396"/>
      <c r="C1089" s="397"/>
      <c r="D1089" s="397"/>
      <c r="E1089" s="397"/>
      <c r="F1089" s="396"/>
      <c r="G1089" s="396"/>
      <c r="H1089" s="396"/>
      <c r="I1089" s="398"/>
    </row>
    <row r="1090" spans="2:9" x14ac:dyDescent="0.35">
      <c r="B1090" s="396"/>
      <c r="C1090" s="397"/>
      <c r="D1090" s="397"/>
      <c r="E1090" s="397"/>
      <c r="F1090" s="396"/>
      <c r="G1090" s="396"/>
      <c r="H1090" s="396"/>
      <c r="I1090" s="398"/>
    </row>
    <row r="1091" spans="2:9" x14ac:dyDescent="0.35">
      <c r="B1091" s="396"/>
      <c r="C1091" s="397"/>
      <c r="D1091" s="397"/>
      <c r="E1091" s="397"/>
      <c r="F1091" s="396"/>
      <c r="G1091" s="396"/>
      <c r="H1091" s="396"/>
      <c r="I1091" s="398"/>
    </row>
    <row r="1092" spans="2:9" x14ac:dyDescent="0.35">
      <c r="B1092" s="396"/>
      <c r="C1092" s="397"/>
      <c r="D1092" s="397"/>
      <c r="E1092" s="397"/>
      <c r="F1092" s="396"/>
      <c r="G1092" s="396"/>
      <c r="H1092" s="396"/>
      <c r="I1092" s="398"/>
    </row>
    <row r="1093" spans="2:9" x14ac:dyDescent="0.35">
      <c r="B1093" s="396"/>
      <c r="C1093" s="397"/>
      <c r="D1093" s="397"/>
      <c r="E1093" s="397"/>
      <c r="F1093" s="396"/>
      <c r="G1093" s="396"/>
      <c r="H1093" s="396"/>
      <c r="I1093" s="398"/>
    </row>
    <row r="1094" spans="2:9" x14ac:dyDescent="0.35">
      <c r="B1094" s="396"/>
      <c r="C1094" s="397"/>
      <c r="D1094" s="397"/>
      <c r="E1094" s="397"/>
      <c r="F1094" s="396"/>
      <c r="G1094" s="396"/>
      <c r="H1094" s="396"/>
      <c r="I1094" s="398"/>
    </row>
    <row r="1095" spans="2:9" x14ac:dyDescent="0.35">
      <c r="B1095" s="396"/>
      <c r="C1095" s="397"/>
      <c r="D1095" s="397"/>
      <c r="E1095" s="397"/>
      <c r="F1095" s="396"/>
      <c r="G1095" s="396"/>
      <c r="H1095" s="396"/>
      <c r="I1095" s="398"/>
    </row>
    <row r="1096" spans="2:9" x14ac:dyDescent="0.35">
      <c r="B1096" s="396"/>
      <c r="C1096" s="397"/>
      <c r="D1096" s="397"/>
      <c r="E1096" s="397"/>
      <c r="F1096" s="396"/>
      <c r="G1096" s="396"/>
      <c r="H1096" s="396"/>
      <c r="I1096" s="398"/>
    </row>
    <row r="1097" spans="2:9" x14ac:dyDescent="0.35">
      <c r="B1097" s="396"/>
      <c r="C1097" s="397"/>
      <c r="D1097" s="397"/>
      <c r="E1097" s="397"/>
      <c r="F1097" s="396"/>
      <c r="G1097" s="396"/>
      <c r="H1097" s="396"/>
      <c r="I1097" s="398"/>
    </row>
    <row r="1098" spans="2:9" x14ac:dyDescent="0.35">
      <c r="B1098" s="396"/>
      <c r="C1098" s="397"/>
      <c r="D1098" s="397"/>
      <c r="E1098" s="397"/>
      <c r="F1098" s="396"/>
      <c r="G1098" s="396"/>
      <c r="H1098" s="396"/>
      <c r="I1098" s="398"/>
    </row>
    <row r="1099" spans="2:9" x14ac:dyDescent="0.35">
      <c r="B1099" s="396"/>
      <c r="C1099" s="397"/>
      <c r="D1099" s="397"/>
      <c r="E1099" s="397"/>
      <c r="F1099" s="396"/>
      <c r="G1099" s="396"/>
      <c r="H1099" s="396"/>
      <c r="I1099" s="398"/>
    </row>
    <row r="1100" spans="2:9" x14ac:dyDescent="0.35">
      <c r="B1100" s="396"/>
      <c r="C1100" s="397"/>
      <c r="D1100" s="397"/>
      <c r="E1100" s="397"/>
      <c r="F1100" s="396"/>
      <c r="G1100" s="396"/>
      <c r="H1100" s="396"/>
      <c r="I1100" s="398"/>
    </row>
    <row r="1101" spans="2:9" x14ac:dyDescent="0.35">
      <c r="B1101" s="396"/>
      <c r="C1101" s="397"/>
      <c r="D1101" s="397"/>
      <c r="E1101" s="397"/>
      <c r="F1101" s="396"/>
      <c r="G1101" s="396"/>
      <c r="H1101" s="396"/>
      <c r="I1101" s="398"/>
    </row>
    <row r="1102" spans="2:9" x14ac:dyDescent="0.35">
      <c r="B1102" s="396"/>
      <c r="C1102" s="397"/>
      <c r="D1102" s="397"/>
      <c r="E1102" s="397"/>
      <c r="F1102" s="396"/>
      <c r="G1102" s="396"/>
      <c r="H1102" s="396"/>
      <c r="I1102" s="398"/>
    </row>
    <row r="1103" spans="2:9" x14ac:dyDescent="0.35">
      <c r="B1103" s="396"/>
      <c r="C1103" s="397"/>
      <c r="D1103" s="397"/>
      <c r="E1103" s="397"/>
      <c r="F1103" s="396"/>
      <c r="G1103" s="396"/>
      <c r="H1103" s="396"/>
      <c r="I1103" s="398"/>
    </row>
    <row r="1104" spans="2:9" x14ac:dyDescent="0.35">
      <c r="B1104" s="396"/>
      <c r="C1104" s="397"/>
      <c r="D1104" s="397"/>
      <c r="E1104" s="397"/>
      <c r="F1104" s="396"/>
      <c r="G1104" s="396"/>
      <c r="H1104" s="396"/>
      <c r="I1104" s="398"/>
    </row>
    <row r="1105" spans="2:9" x14ac:dyDescent="0.35">
      <c r="B1105" s="396"/>
      <c r="C1105" s="397"/>
      <c r="D1105" s="397"/>
      <c r="E1105" s="397"/>
      <c r="F1105" s="396"/>
      <c r="G1105" s="396"/>
      <c r="H1105" s="396"/>
      <c r="I1105" s="398"/>
    </row>
    <row r="1106" spans="2:9" x14ac:dyDescent="0.35">
      <c r="B1106" s="396"/>
      <c r="C1106" s="397"/>
      <c r="D1106" s="397"/>
      <c r="E1106" s="397"/>
      <c r="F1106" s="396"/>
      <c r="G1106" s="396"/>
      <c r="H1106" s="396"/>
      <c r="I1106" s="398"/>
    </row>
    <row r="1107" spans="2:9" x14ac:dyDescent="0.35">
      <c r="B1107" s="396"/>
      <c r="C1107" s="397"/>
      <c r="D1107" s="397"/>
      <c r="E1107" s="397"/>
      <c r="F1107" s="396"/>
      <c r="G1107" s="396"/>
      <c r="H1107" s="396"/>
      <c r="I1107" s="398"/>
    </row>
    <row r="1108" spans="2:9" x14ac:dyDescent="0.35">
      <c r="B1108" s="396"/>
      <c r="C1108" s="397"/>
      <c r="D1108" s="397"/>
      <c r="E1108" s="397"/>
      <c r="F1108" s="396"/>
      <c r="G1108" s="396"/>
      <c r="H1108" s="396"/>
      <c r="I1108" s="398"/>
    </row>
    <row r="1109" spans="2:9" x14ac:dyDescent="0.35">
      <c r="B1109" s="396"/>
      <c r="C1109" s="397"/>
      <c r="D1109" s="397"/>
      <c r="E1109" s="397"/>
      <c r="F1109" s="396"/>
      <c r="G1109" s="396"/>
      <c r="H1109" s="396"/>
      <c r="I1109" s="398"/>
    </row>
    <row r="1110" spans="2:9" x14ac:dyDescent="0.35">
      <c r="B1110" s="396"/>
      <c r="C1110" s="397"/>
      <c r="D1110" s="397"/>
      <c r="E1110" s="397"/>
      <c r="F1110" s="396"/>
      <c r="G1110" s="396"/>
      <c r="H1110" s="396"/>
      <c r="I1110" s="398"/>
    </row>
    <row r="1111" spans="2:9" x14ac:dyDescent="0.35">
      <c r="B1111" s="396"/>
      <c r="C1111" s="397"/>
      <c r="D1111" s="397"/>
      <c r="E1111" s="397"/>
      <c r="F1111" s="396"/>
      <c r="G1111" s="396"/>
      <c r="H1111" s="396"/>
      <c r="I1111" s="398"/>
    </row>
    <row r="1112" spans="2:9" x14ac:dyDescent="0.35">
      <c r="B1112" s="396"/>
      <c r="C1112" s="397"/>
      <c r="D1112" s="397"/>
      <c r="E1112" s="397"/>
      <c r="F1112" s="396"/>
      <c r="G1112" s="396"/>
      <c r="H1112" s="396"/>
      <c r="I1112" s="398"/>
    </row>
    <row r="1113" spans="2:9" x14ac:dyDescent="0.35">
      <c r="B1113" s="396"/>
      <c r="C1113" s="397"/>
      <c r="D1113" s="397"/>
      <c r="E1113" s="397"/>
      <c r="F1113" s="396"/>
      <c r="G1113" s="396"/>
      <c r="H1113" s="396"/>
      <c r="I1113" s="398"/>
    </row>
    <row r="1114" spans="2:9" x14ac:dyDescent="0.35">
      <c r="B1114" s="396"/>
      <c r="C1114" s="397"/>
      <c r="D1114" s="397"/>
      <c r="E1114" s="397"/>
      <c r="F1114" s="396"/>
      <c r="G1114" s="396"/>
      <c r="H1114" s="396"/>
      <c r="I1114" s="398"/>
    </row>
    <row r="1115" spans="2:9" x14ac:dyDescent="0.35">
      <c r="B1115" s="396"/>
      <c r="C1115" s="397"/>
      <c r="D1115" s="397"/>
      <c r="E1115" s="397"/>
      <c r="F1115" s="396"/>
      <c r="G1115" s="396"/>
      <c r="H1115" s="396"/>
      <c r="I1115" s="398"/>
    </row>
    <row r="1116" spans="2:9" x14ac:dyDescent="0.35">
      <c r="B1116" s="396"/>
      <c r="C1116" s="397"/>
      <c r="D1116" s="397"/>
      <c r="E1116" s="397"/>
      <c r="F1116" s="396"/>
      <c r="G1116" s="396"/>
      <c r="H1116" s="396"/>
      <c r="I1116" s="398"/>
    </row>
    <row r="1117" spans="2:9" x14ac:dyDescent="0.35">
      <c r="B1117" s="396"/>
      <c r="C1117" s="397"/>
      <c r="D1117" s="397"/>
      <c r="E1117" s="397"/>
      <c r="F1117" s="396"/>
      <c r="G1117" s="396"/>
      <c r="H1117" s="396"/>
      <c r="I1117" s="398"/>
    </row>
    <row r="1118" spans="2:9" x14ac:dyDescent="0.35">
      <c r="B1118" s="396"/>
      <c r="C1118" s="397"/>
      <c r="D1118" s="397"/>
      <c r="E1118" s="397"/>
      <c r="F1118" s="396"/>
      <c r="G1118" s="396"/>
      <c r="H1118" s="396"/>
      <c r="I1118" s="398"/>
    </row>
    <row r="1119" spans="2:9" x14ac:dyDescent="0.35">
      <c r="B1119" s="396"/>
      <c r="C1119" s="397"/>
      <c r="D1119" s="397"/>
      <c r="E1119" s="397"/>
      <c r="F1119" s="396"/>
      <c r="G1119" s="396"/>
      <c r="H1119" s="396"/>
      <c r="I1119" s="398"/>
    </row>
    <row r="1120" spans="2:9" x14ac:dyDescent="0.35">
      <c r="B1120" s="396"/>
      <c r="C1120" s="397"/>
      <c r="D1120" s="397"/>
      <c r="E1120" s="397"/>
      <c r="F1120" s="396"/>
      <c r="G1120" s="396"/>
      <c r="H1120" s="396"/>
      <c r="I1120" s="398"/>
    </row>
    <row r="1121" spans="2:9" x14ac:dyDescent="0.35">
      <c r="B1121" s="396"/>
      <c r="C1121" s="397"/>
      <c r="D1121" s="397"/>
      <c r="E1121" s="397"/>
      <c r="F1121" s="396"/>
      <c r="G1121" s="396"/>
      <c r="H1121" s="396"/>
      <c r="I1121" s="398"/>
    </row>
    <row r="1122" spans="2:9" x14ac:dyDescent="0.35">
      <c r="B1122" s="396"/>
      <c r="C1122" s="397"/>
      <c r="D1122" s="397"/>
      <c r="E1122" s="397"/>
      <c r="F1122" s="396"/>
      <c r="G1122" s="396"/>
      <c r="H1122" s="396"/>
      <c r="I1122" s="398"/>
    </row>
    <row r="1123" spans="2:9" x14ac:dyDescent="0.35">
      <c r="B1123" s="396"/>
      <c r="C1123" s="397"/>
      <c r="D1123" s="397"/>
      <c r="E1123" s="397"/>
      <c r="F1123" s="396"/>
      <c r="G1123" s="396"/>
      <c r="H1123" s="396"/>
      <c r="I1123" s="398"/>
    </row>
    <row r="1124" spans="2:9" x14ac:dyDescent="0.35">
      <c r="B1124" s="396"/>
      <c r="C1124" s="397"/>
      <c r="D1124" s="397"/>
      <c r="E1124" s="397"/>
      <c r="F1124" s="396"/>
      <c r="G1124" s="396"/>
      <c r="H1124" s="396"/>
      <c r="I1124" s="398"/>
    </row>
    <row r="1125" spans="2:9" x14ac:dyDescent="0.35">
      <c r="B1125" s="396"/>
      <c r="C1125" s="397"/>
      <c r="D1125" s="397"/>
      <c r="E1125" s="397"/>
      <c r="F1125" s="396"/>
      <c r="G1125" s="396"/>
      <c r="H1125" s="396"/>
      <c r="I1125" s="398"/>
    </row>
    <row r="1126" spans="2:9" x14ac:dyDescent="0.35">
      <c r="B1126" s="396"/>
      <c r="C1126" s="397"/>
      <c r="D1126" s="397"/>
      <c r="E1126" s="397"/>
      <c r="F1126" s="396"/>
      <c r="G1126" s="396"/>
      <c r="H1126" s="396"/>
      <c r="I1126" s="398"/>
    </row>
    <row r="1127" spans="2:9" x14ac:dyDescent="0.35">
      <c r="B1127" s="396"/>
      <c r="C1127" s="397"/>
      <c r="D1127" s="397"/>
      <c r="E1127" s="397"/>
      <c r="F1127" s="396"/>
      <c r="G1127" s="396"/>
      <c r="H1127" s="396"/>
      <c r="I1127" s="398"/>
    </row>
    <row r="1128" spans="2:9" x14ac:dyDescent="0.35">
      <c r="B1128" s="396"/>
      <c r="C1128" s="397"/>
      <c r="D1128" s="397"/>
      <c r="E1128" s="397"/>
      <c r="F1128" s="396"/>
      <c r="G1128" s="396"/>
      <c r="H1128" s="396"/>
      <c r="I1128" s="398"/>
    </row>
    <row r="1129" spans="2:9" x14ac:dyDescent="0.35">
      <c r="B1129" s="396"/>
      <c r="C1129" s="397"/>
      <c r="D1129" s="397"/>
      <c r="E1129" s="397"/>
      <c r="F1129" s="396"/>
      <c r="G1129" s="396"/>
      <c r="H1129" s="396"/>
      <c r="I1129" s="398"/>
    </row>
    <row r="1130" spans="2:9" x14ac:dyDescent="0.35">
      <c r="B1130" s="396"/>
      <c r="C1130" s="397"/>
      <c r="D1130" s="397"/>
      <c r="E1130" s="397"/>
      <c r="F1130" s="396"/>
      <c r="G1130" s="396"/>
      <c r="H1130" s="396"/>
      <c r="I1130" s="398"/>
    </row>
    <row r="1131" spans="2:9" x14ac:dyDescent="0.35">
      <c r="B1131" s="396"/>
      <c r="C1131" s="397"/>
      <c r="D1131" s="397"/>
      <c r="E1131" s="397"/>
      <c r="F1131" s="396"/>
      <c r="G1131" s="396"/>
      <c r="H1131" s="396"/>
      <c r="I1131" s="398"/>
    </row>
    <row r="1132" spans="2:9" x14ac:dyDescent="0.35">
      <c r="B1132" s="396"/>
      <c r="C1132" s="397"/>
      <c r="D1132" s="397"/>
      <c r="E1132" s="397"/>
      <c r="F1132" s="396"/>
      <c r="G1132" s="396"/>
      <c r="H1132" s="396"/>
      <c r="I1132" s="398"/>
    </row>
    <row r="1133" spans="2:9" x14ac:dyDescent="0.35">
      <c r="B1133" s="396"/>
      <c r="C1133" s="397"/>
      <c r="D1133" s="397"/>
      <c r="E1133" s="397"/>
      <c r="F1133" s="396"/>
      <c r="G1133" s="396"/>
      <c r="H1133" s="396"/>
      <c r="I1133" s="398"/>
    </row>
    <row r="1134" spans="2:9" x14ac:dyDescent="0.35">
      <c r="B1134" s="396"/>
      <c r="C1134" s="397"/>
      <c r="D1134" s="397"/>
      <c r="E1134" s="397"/>
      <c r="F1134" s="396"/>
      <c r="G1134" s="396"/>
      <c r="H1134" s="396"/>
      <c r="I1134" s="398"/>
    </row>
    <row r="1135" spans="2:9" x14ac:dyDescent="0.35">
      <c r="B1135" s="396"/>
      <c r="C1135" s="397"/>
      <c r="D1135" s="397"/>
      <c r="E1135" s="397"/>
      <c r="F1135" s="396"/>
      <c r="G1135" s="396"/>
      <c r="H1135" s="396"/>
      <c r="I1135" s="398"/>
    </row>
    <row r="1136" spans="2:9" x14ac:dyDescent="0.35">
      <c r="B1136" s="396"/>
      <c r="C1136" s="397"/>
      <c r="D1136" s="397"/>
      <c r="E1136" s="397"/>
      <c r="F1136" s="396"/>
      <c r="G1136" s="396"/>
      <c r="H1136" s="396"/>
      <c r="I1136" s="398"/>
    </row>
    <row r="1137" spans="2:9" x14ac:dyDescent="0.35">
      <c r="B1137" s="396"/>
      <c r="C1137" s="397"/>
      <c r="D1137" s="397"/>
      <c r="E1137" s="397"/>
      <c r="F1137" s="396"/>
      <c r="G1137" s="396"/>
      <c r="H1137" s="396"/>
      <c r="I1137" s="398"/>
    </row>
    <row r="1138" spans="2:9" x14ac:dyDescent="0.35">
      <c r="B1138" s="396"/>
      <c r="C1138" s="397"/>
      <c r="D1138" s="397"/>
      <c r="E1138" s="397"/>
      <c r="F1138" s="396"/>
      <c r="G1138" s="396"/>
      <c r="H1138" s="396"/>
      <c r="I1138" s="398"/>
    </row>
    <row r="1139" spans="2:9" x14ac:dyDescent="0.35">
      <c r="B1139" s="396"/>
      <c r="C1139" s="397"/>
      <c r="D1139" s="397"/>
      <c r="E1139" s="397"/>
      <c r="F1139" s="396"/>
      <c r="G1139" s="396"/>
      <c r="H1139" s="396"/>
      <c r="I1139" s="398"/>
    </row>
    <row r="1140" spans="2:9" x14ac:dyDescent="0.35">
      <c r="B1140" s="396"/>
      <c r="C1140" s="397"/>
      <c r="D1140" s="397"/>
      <c r="E1140" s="397"/>
      <c r="F1140" s="396"/>
      <c r="G1140" s="396"/>
      <c r="H1140" s="396"/>
      <c r="I1140" s="398"/>
    </row>
    <row r="1141" spans="2:9" x14ac:dyDescent="0.35">
      <c r="B1141" s="396"/>
      <c r="C1141" s="397"/>
      <c r="D1141" s="397"/>
      <c r="E1141" s="397"/>
      <c r="F1141" s="396"/>
      <c r="G1141" s="396"/>
      <c r="H1141" s="396"/>
      <c r="I1141" s="398"/>
    </row>
    <row r="1142" spans="2:9" x14ac:dyDescent="0.35">
      <c r="B1142" s="396"/>
      <c r="C1142" s="397"/>
      <c r="D1142" s="397"/>
      <c r="E1142" s="397"/>
      <c r="F1142" s="396"/>
      <c r="G1142" s="396"/>
      <c r="H1142" s="396"/>
      <c r="I1142" s="398"/>
    </row>
    <row r="1143" spans="2:9" x14ac:dyDescent="0.35">
      <c r="B1143" s="396"/>
      <c r="C1143" s="397"/>
      <c r="D1143" s="397"/>
      <c r="E1143" s="397"/>
      <c r="F1143" s="396"/>
      <c r="G1143" s="396"/>
      <c r="H1143" s="396"/>
      <c r="I1143" s="398"/>
    </row>
    <row r="1144" spans="2:9" x14ac:dyDescent="0.35">
      <c r="B1144" s="396"/>
      <c r="C1144" s="397"/>
      <c r="D1144" s="397"/>
      <c r="E1144" s="397"/>
      <c r="F1144" s="396"/>
      <c r="G1144" s="396"/>
      <c r="H1144" s="396"/>
      <c r="I1144" s="398"/>
    </row>
    <row r="1145" spans="2:9" x14ac:dyDescent="0.35">
      <c r="B1145" s="396"/>
      <c r="C1145" s="397"/>
      <c r="D1145" s="397"/>
      <c r="E1145" s="397"/>
      <c r="F1145" s="396"/>
      <c r="G1145" s="396"/>
      <c r="H1145" s="396"/>
      <c r="I1145" s="398"/>
    </row>
    <row r="1146" spans="2:9" x14ac:dyDescent="0.35">
      <c r="B1146" s="396"/>
      <c r="C1146" s="397"/>
      <c r="D1146" s="397"/>
      <c r="E1146" s="397"/>
      <c r="F1146" s="396"/>
      <c r="G1146" s="396"/>
      <c r="H1146" s="396"/>
      <c r="I1146" s="398"/>
    </row>
    <row r="1147" spans="2:9" x14ac:dyDescent="0.35">
      <c r="B1147" s="396"/>
      <c r="C1147" s="397"/>
      <c r="D1147" s="397"/>
      <c r="E1147" s="397"/>
      <c r="F1147" s="396"/>
      <c r="G1147" s="396"/>
      <c r="H1147" s="396"/>
      <c r="I1147" s="398"/>
    </row>
    <row r="1148" spans="2:9" x14ac:dyDescent="0.35">
      <c r="B1148" s="396"/>
      <c r="C1148" s="397"/>
      <c r="D1148" s="397"/>
      <c r="E1148" s="397"/>
      <c r="F1148" s="396"/>
      <c r="G1148" s="396"/>
      <c r="H1148" s="396"/>
      <c r="I1148" s="398"/>
    </row>
    <row r="1149" spans="2:9" x14ac:dyDescent="0.35">
      <c r="B1149" s="396"/>
      <c r="C1149" s="397"/>
      <c r="D1149" s="397"/>
      <c r="E1149" s="397"/>
      <c r="F1149" s="396"/>
      <c r="G1149" s="396"/>
      <c r="H1149" s="396"/>
      <c r="I1149" s="398"/>
    </row>
    <row r="1150" spans="2:9" x14ac:dyDescent="0.35">
      <c r="B1150" s="396"/>
      <c r="C1150" s="397"/>
      <c r="D1150" s="397"/>
      <c r="E1150" s="397"/>
      <c r="F1150" s="396"/>
      <c r="G1150" s="396"/>
      <c r="H1150" s="396"/>
      <c r="I1150" s="398"/>
    </row>
    <row r="1151" spans="2:9" x14ac:dyDescent="0.35">
      <c r="B1151" s="396"/>
      <c r="C1151" s="397"/>
      <c r="D1151" s="397"/>
      <c r="E1151" s="397"/>
      <c r="F1151" s="396"/>
      <c r="G1151" s="396"/>
      <c r="H1151" s="396"/>
      <c r="I1151" s="398"/>
    </row>
    <row r="1152" spans="2:9" x14ac:dyDescent="0.35">
      <c r="B1152" s="396"/>
      <c r="C1152" s="397"/>
      <c r="D1152" s="397"/>
      <c r="E1152" s="397"/>
      <c r="F1152" s="396"/>
      <c r="G1152" s="396"/>
      <c r="H1152" s="396"/>
      <c r="I1152" s="398"/>
    </row>
    <row r="1153" spans="2:9" x14ac:dyDescent="0.35">
      <c r="B1153" s="396"/>
      <c r="C1153" s="397"/>
      <c r="D1153" s="397"/>
      <c r="E1153" s="397"/>
      <c r="F1153" s="396"/>
      <c r="G1153" s="396"/>
      <c r="H1153" s="396"/>
      <c r="I1153" s="39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2024-10-15T20:46:19Z</dcterms:modified>
</cp:coreProperties>
</file>